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chantier type 1_bidi rase campa" sheetId="1" state="visible" r:id="rId2"/>
    <sheet name="chantier type 2_bidi zone urbai" sheetId="2" state="visible" r:id="rId3"/>
    <sheet name="chantier type 3_2x2 voies" sheetId="3" state="visible" r:id="rId4"/>
    <sheet name="chantier type 4_giratoire et ra" sheetId="4" state="visible" r:id="rId5"/>
  </sheets>
  <definedNames>
    <definedName function="false" hidden="false" localSheetId="0" name="_xlnm.Print_Area" vbProcedure="false">'chantier type 1_bidi rase campa'!$A$1:$G$96</definedName>
    <definedName function="false" hidden="false" localSheetId="0" name="_xlnm.Print_Titles" vbProcedure="false">'chantier type 1_bidi rase campa'!$9:$9</definedName>
    <definedName function="false" hidden="false" localSheetId="1" name="_xlnm.Print_Area" vbProcedure="false">'chantier type 2_bidi zone urbai'!$A$1:$G$64</definedName>
    <definedName function="false" hidden="false" localSheetId="1" name="_xlnm.Print_Titles" vbProcedure="false">'chantier type 2_bidi zone urbai'!$9:$9</definedName>
    <definedName function="false" hidden="false" localSheetId="2" name="_xlnm.Print_Area" vbProcedure="false">'chantier type 3_2x2 voies'!$A$1:$G$77</definedName>
    <definedName function="false" hidden="false" localSheetId="2" name="_xlnm.Print_Titles" vbProcedure="false">'chantier type 3_2x2 voies'!$9:$9</definedName>
    <definedName function="false" hidden="false" localSheetId="3" name="_xlnm.Print_Area" vbProcedure="false">'chantier type 4_giratoire et ra'!$A$1:$G$64</definedName>
    <definedName function="false" hidden="false" localSheetId="3" name="_xlnm.Print_Titles" vbProcedure="false">'chantier type 4_giratoire et ra'!$9:$9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<sst xmlns="http://schemas.openxmlformats.org/spreadsheetml/2006/main" count="715" uniqueCount="320">
  <si>
    <t xml:space="preserve">Accord-cadre – détail estimatif chantier 1 type sur bidi en rase campagne</t>
  </si>
  <si>
    <t xml:space="preserve">(quantités non contractuelles)</t>
  </si>
  <si>
    <t xml:space="preserve">N° de Prix BP Commun</t>
  </si>
  <si>
    <t xml:space="preserve">Désignation</t>
  </si>
  <si>
    <t xml:space="preserve">Index TP</t>
  </si>
  <si>
    <t xml:space="preserve">U.</t>
  </si>
  <si>
    <t xml:space="preserve">Qté</t>
  </si>
  <si>
    <t xml:space="preserve">Prix unitaire H.T.</t>
  </si>
  <si>
    <t xml:space="preserve">Montant H.T.</t>
  </si>
  <si>
    <t xml:space="preserve">installation de chantier</t>
  </si>
  <si>
    <t xml:space="preserve"> TP08</t>
  </si>
  <si>
    <t xml:space="preserve">1.2</t>
  </si>
  <si>
    <t xml:space="preserve">Installation de chantier, pour chantier dont la durée des travaux est comprise entre 8 et 14 jours</t>
  </si>
  <si>
    <t xml:space="preserve">F</t>
  </si>
  <si>
    <t xml:space="preserve">plan assurance qualité</t>
  </si>
  <si>
    <t xml:space="preserve">2.2</t>
  </si>
  <si>
    <t xml:space="preserve">PAQ, pour chantier dont la durée des travaux est comprise entre 8 et 14 jours</t>
  </si>
  <si>
    <t xml:space="preserve">signalisation de chantier</t>
  </si>
  <si>
    <t xml:space="preserve">4.1-a</t>
  </si>
  <si>
    <t xml:space="preserve">Signalisation de chantier sur bidirectionnelle</t>
  </si>
  <si>
    <t xml:space="preserve">J</t>
  </si>
  <si>
    <t xml:space="preserve">4.4-c</t>
  </si>
  <si>
    <t xml:space="preserve">Pose de panneau d’information (3x2m)</t>
  </si>
  <si>
    <t xml:space="preserve">U</t>
  </si>
  <si>
    <t xml:space="preserve">régulation du trafic par alternat</t>
  </si>
  <si>
    <t xml:space="preserve">TP08</t>
  </si>
  <si>
    <t xml:space="preserve">5.1</t>
  </si>
  <si>
    <t xml:space="preserve">Alternat avec feux tricolores </t>
  </si>
  <si>
    <t xml:space="preserve">5.3</t>
  </si>
  <si>
    <t xml:space="preserve">Agent supplémentaire affecté à la signalisation des chantiers</t>
  </si>
  <si>
    <t xml:space="preserve">J /A</t>
  </si>
  <si>
    <r>
      <rPr>
        <b val="true"/>
        <sz val="10"/>
        <color rgb="FF000000"/>
        <rFont val="Arial"/>
        <family val="2"/>
      </rPr>
      <t xml:space="preserve">rabotage de chaussée existante pour une surface comprise entre 50 et 149 m</t>
    </r>
    <r>
      <rPr>
        <b val="true"/>
        <sz val="11"/>
        <color rgb="FF000000"/>
        <rFont val="Arial"/>
        <family val="2"/>
      </rPr>
      <t xml:space="preserve">² inclus</t>
    </r>
  </si>
  <si>
    <t xml:space="preserve">7.1</t>
  </si>
  <si>
    <t xml:space="preserve">Rabotage sur une épaisseur totale comprise entre 0 et 3 cm</t>
  </si>
  <si>
    <t xml:space="preserve">M²</t>
  </si>
  <si>
    <t xml:space="preserve">7.2</t>
  </si>
  <si>
    <t xml:space="preserve">Plus-value pour rabotage sur une épaisseur totale allant jusqu’a 4 cm sur ouvrage</t>
  </si>
  <si>
    <r>
      <rPr>
        <b val="true"/>
        <sz val="10"/>
        <color rgb="FF000000"/>
        <rFont val="Arial"/>
        <family val="2"/>
      </rPr>
      <t xml:space="preserve">rabotage de chaussée existante pour une surface </t>
    </r>
    <r>
      <rPr>
        <sz val="10"/>
        <color rgb="FF000000"/>
        <rFont val="Times New Roman"/>
        <family val="1"/>
      </rPr>
      <t xml:space="preserve">≥ </t>
    </r>
    <r>
      <rPr>
        <b val="true"/>
        <sz val="10"/>
        <color rgb="FF000000"/>
        <rFont val="Arial"/>
        <family val="2"/>
      </rPr>
      <t xml:space="preserve"> à 150 m²</t>
    </r>
  </si>
  <si>
    <t xml:space="preserve">8.1</t>
  </si>
  <si>
    <t xml:space="preserve">8.3</t>
  </si>
  <si>
    <t xml:space="preserve">Plus-value pour rabotage sur une épaisseur totale allant jusqu’a 6 cm</t>
  </si>
  <si>
    <t xml:space="preserve">8.4</t>
  </si>
  <si>
    <t xml:space="preserve">Plus-value pour rabotage sur une épaisseur totale allant jusqu’a 10 cm</t>
  </si>
  <si>
    <t xml:space="preserve">8.5</t>
  </si>
  <si>
    <t xml:space="preserve">Plus-value pour rabotage sur une épaisseur totale allant jusqu’a 15 cm</t>
  </si>
  <si>
    <t xml:space="preserve">enrobé à chaud</t>
  </si>
  <si>
    <t xml:space="preserve"> TP09</t>
  </si>
  <si>
    <t xml:space="preserve">9.1-e</t>
  </si>
  <si>
    <t xml:space="preserve">Grave bitume 0/14 classe 5 (GB5)</t>
  </si>
  <si>
    <t xml:space="preserve">T</t>
  </si>
  <si>
    <t xml:space="preserve">9.1-h</t>
  </si>
  <si>
    <t xml:space="preserve">Béton bitumineux semi grenu 0/10 classe 3 (BBSG3)</t>
  </si>
  <si>
    <t xml:space="preserve">9.2</t>
  </si>
  <si>
    <t xml:space="preserve">Plus value pour emploi de bitume modifié dans la fabrication des enrobés </t>
  </si>
  <si>
    <t xml:space="preserve">9.3</t>
  </si>
  <si>
    <t xml:space="preserve">Plus value pour emploi de bitume aux élastomères pour la réalisation de la couche d’accrochage </t>
  </si>
  <si>
    <t xml:space="preserve">9.4</t>
  </si>
  <si>
    <t xml:space="preserve">Fourniture et mise en œuvre de lait de chaux</t>
  </si>
  <si>
    <t xml:space="preserve">9.8</t>
  </si>
  <si>
    <t xml:space="preserve">Moins value pour ajout d agrégats d enrobes a la hauteur de 21 a 30 %</t>
  </si>
  <si>
    <t xml:space="preserve">9.15</t>
  </si>
  <si>
    <t xml:space="preserve">Plus value pour mise en œuvre en petite largeur pour création de BDG, BDD et surlargeur de BAU</t>
  </si>
  <si>
    <t xml:space="preserve">9.18</t>
  </si>
  <si>
    <t xml:space="preserve">Mise en œuvre d’enrobé sous glissière</t>
  </si>
  <si>
    <t xml:space="preserve">9.21</t>
  </si>
  <si>
    <t xml:space="preserve">pontage de joint longitudinal</t>
  </si>
  <si>
    <t xml:space="preserve">ML</t>
  </si>
  <si>
    <t xml:space="preserve">9.24</t>
  </si>
  <si>
    <t xml:space="preserve">Enduit monocouche pré-gravillonné</t>
  </si>
  <si>
    <t xml:space="preserve">9.29</t>
  </si>
  <si>
    <t xml:space="preserve">Purges de chaussée</t>
  </si>
  <si>
    <t xml:space="preserve">M3 </t>
  </si>
  <si>
    <t xml:space="preserve">9.30</t>
  </si>
  <si>
    <t xml:space="preserve">Grave Non Traitée pour accotement</t>
  </si>
  <si>
    <t xml:space="preserve">réseau sec</t>
  </si>
  <si>
    <t xml:space="preserve">10.6</t>
  </si>
  <si>
    <t xml:space="preserve">Remplacement des boucles des capteurs des stations de comptage de trafic</t>
  </si>
  <si>
    <t xml:space="preserve">10.6-b</t>
  </si>
  <si>
    <t xml:space="preserve">Boucle Station de comptage sur route bidirectionnelle</t>
  </si>
  <si>
    <t xml:space="preserve">10.6-c</t>
  </si>
  <si>
    <t xml:space="preserve">plus value pour boucles piézoélectriques</t>
  </si>
  <si>
    <t xml:space="preserve">réseau humide et assainissement</t>
  </si>
  <si>
    <t xml:space="preserve">11.1</t>
  </si>
  <si>
    <t xml:space="preserve">Remplacement d’un tampon/grille/regard</t>
  </si>
  <si>
    <t xml:space="preserve">11.2</t>
  </si>
  <si>
    <t xml:space="preserve">Fouille, fourniture et pose de collecteur en béton</t>
  </si>
  <si>
    <t xml:space="preserve">11.2-b</t>
  </si>
  <si>
    <t xml:space="preserve">Fourniture et pose de buse Ø 400, série 135A, profondeur 1,30m</t>
  </si>
  <si>
    <t xml:space="preserve">M</t>
  </si>
  <si>
    <t xml:space="preserve">11.3</t>
  </si>
  <si>
    <t xml:space="preserve">Plus-value pour une profondeur supérieure à 1,30 M</t>
  </si>
  <si>
    <t xml:space="preserve">11.3-b</t>
  </si>
  <si>
    <t xml:space="preserve">Pour une buse Ø 400 série 135A</t>
  </si>
  <si>
    <t xml:space="preserve">11.4</t>
  </si>
  <si>
    <t xml:space="preserve">Fourniture et pose de tête de sécurité</t>
  </si>
  <si>
    <t xml:space="preserve">11.4-b</t>
  </si>
  <si>
    <t xml:space="preserve">Tête de sécurité Ø 400</t>
  </si>
  <si>
    <t xml:space="preserve">Equipements et maçonnerie</t>
  </si>
  <si>
    <t xml:space="preserve">12.6</t>
  </si>
  <si>
    <t xml:space="preserve">Fourniture et pose de glissière métallique</t>
  </si>
  <si>
    <t xml:space="preserve">12.7</t>
  </si>
  <si>
    <t xml:space="preserve">Démolition de maçonnerie</t>
  </si>
  <si>
    <r>
      <rPr>
        <sz val="10"/>
        <color rgb="FF000000"/>
        <rFont val="Arial"/>
        <family val="2"/>
      </rPr>
      <t xml:space="preserve">M</t>
    </r>
    <r>
      <rPr>
        <vertAlign val="superscript"/>
        <sz val="10"/>
        <color rgb="FF000000"/>
        <rFont val="Arial"/>
        <family val="2"/>
      </rPr>
      <t xml:space="preserve">3</t>
    </r>
  </si>
  <si>
    <t xml:space="preserve">12.12</t>
  </si>
  <si>
    <t xml:space="preserve">Fourniture et pose de géotextile</t>
  </si>
  <si>
    <t xml:space="preserve">accotement</t>
  </si>
  <si>
    <t xml:space="preserve">13.1</t>
  </si>
  <si>
    <t xml:space="preserve">Dérasement et curage</t>
  </si>
  <si>
    <t xml:space="preserve">13.1-a</t>
  </si>
  <si>
    <t xml:space="preserve">Dérasement berme sans glissière</t>
  </si>
  <si>
    <t xml:space="preserve">13.1-b</t>
  </si>
  <si>
    <t xml:space="preserve">Dérasement berme avec glissière</t>
  </si>
  <si>
    <t xml:space="preserve">ouvrage d’art</t>
  </si>
  <si>
    <t xml:space="preserve">14.3</t>
  </si>
  <si>
    <t xml:space="preserve">Système de préfissuration sur PI</t>
  </si>
  <si>
    <t xml:space="preserve">TP09</t>
  </si>
  <si>
    <t xml:space="preserve">prémarquage des lignes continues et discontinues</t>
  </si>
  <si>
    <t xml:space="preserve">TSH</t>
  </si>
  <si>
    <t xml:space="preserve">15.1</t>
  </si>
  <si>
    <t xml:space="preserve">Prémarquage mécanique</t>
  </si>
  <si>
    <t xml:space="preserve">15.2</t>
  </si>
  <si>
    <t xml:space="preserve">Prémarquage manuel</t>
  </si>
  <si>
    <t xml:space="preserve">marquage en peinture blanche en phase acqueuse</t>
  </si>
  <si>
    <t xml:space="preserve">16.1</t>
  </si>
  <si>
    <t xml:space="preserve">Ligne blanche continue de largeur 0,12 m</t>
  </si>
  <si>
    <t xml:space="preserve">16.7</t>
  </si>
  <si>
    <t xml:space="preserve">Ligne blanche discontinue de largeur 0,12 m de type T1</t>
  </si>
  <si>
    <t xml:space="preserve">16.9</t>
  </si>
  <si>
    <t xml:space="preserve">Ligne blanche discontinue de largeur 0,12 m de type T3</t>
  </si>
  <si>
    <t xml:space="preserve">16.12</t>
  </si>
  <si>
    <t xml:space="preserve">Ligne blanche discontinue de largeur 0,18 m de type T2</t>
  </si>
  <si>
    <t xml:space="preserve">marquage en peinture blanche bi-composants et en enduit à froid</t>
  </si>
  <si>
    <t xml:space="preserve">17.5</t>
  </si>
  <si>
    <t xml:space="preserve">Réalisation de flèche de rabattement</t>
  </si>
  <si>
    <t xml:space="preserve">17.6</t>
  </si>
  <si>
    <t xml:space="preserve">Réalisation de marques pour repère kilométrique « PR » ou hectométrique</t>
  </si>
  <si>
    <t xml:space="preserve">18.3</t>
  </si>
  <si>
    <t xml:space="preserve">Marquage provisoire jaune axe et bords de chaussée</t>
  </si>
  <si>
    <t xml:space="preserve">Travaux en presence d’amiante</t>
  </si>
  <si>
    <t xml:space="preserve">19.1</t>
  </si>
  <si>
    <t xml:space="preserve">Réalisation d’un PDRE : plan de démolition, de retrait ou d’encapsulage</t>
  </si>
  <si>
    <t xml:space="preserve">19.3</t>
  </si>
  <si>
    <t xml:space="preserve">Établissement des fiches d’identification de déchets et suivi des bordereaux de suivis de déchets amiantés (BSDA)</t>
  </si>
  <si>
    <t xml:space="preserve">20.1</t>
  </si>
  <si>
    <t xml:space="preserve">Rapport de fin d’intervention</t>
  </si>
  <si>
    <t xml:space="preserve">21.1</t>
  </si>
  <si>
    <r>
      <rPr>
        <sz val="10"/>
        <rFont val="Marianne"/>
        <family val="0"/>
      </rPr>
      <t xml:space="preserve">Installation de chantier de travaux avec amiante
Pour un chantier dont la durée (de désamiantage) est </t>
    </r>
    <r>
      <rPr>
        <b val="true"/>
        <sz val="11"/>
        <color rgb="FF000000"/>
        <rFont val="Marianne"/>
        <family val="3"/>
      </rPr>
      <t xml:space="preserve"> ≤ </t>
    </r>
    <r>
      <rPr>
        <sz val="10"/>
        <rFont val="Marianne"/>
        <family val="0"/>
      </rPr>
      <t xml:space="preserve"> à 7 jours</t>
    </r>
  </si>
  <si>
    <t xml:space="preserve">Déplacement des ateliers de désamiantage</t>
  </si>
  <si>
    <t xml:space="preserve">23.1</t>
  </si>
  <si>
    <t xml:space="preserve">Mesures d’empoussièrement
Travaux en sous-section 3</t>
  </si>
  <si>
    <t xml:space="preserve">Dépose mécanique des enrobes amiantes</t>
  </si>
  <si>
    <t xml:space="preserve">24.1</t>
  </si>
  <si>
    <t xml:space="preserve">Sciage mécanique à l’eau avec humidification par pulvérisation des enrobés amiantés sur une épaisseur de 0 à 10 cm inclus</t>
  </si>
  <si>
    <t xml:space="preserve">24.2</t>
  </si>
  <si>
    <t xml:space="preserve">Sciage mécanique à l’eau avec humidification par pulvérisation des enrobés amiantés sur une épaisseur de 11 à 20 cm inclus</t>
  </si>
  <si>
    <t xml:space="preserve">24.3</t>
  </si>
  <si>
    <t xml:space="preserve">Décroûtage à la pelle mécanique avec humidification par pulvérisation des enrobés amiantés sur une épaisseur de 0 à 10 cm inclus</t>
  </si>
  <si>
    <t xml:space="preserve">24.4</t>
  </si>
  <si>
    <t xml:space="preserve">Décroûtage à la pelle mécanique avec humidification par pulvérisation des enrobés amiantés sur une épaisseur de 11 à 20 cm inclus</t>
  </si>
  <si>
    <t xml:space="preserve">Rabotage de chaussée existante avec des enrobes amiantes</t>
  </si>
  <si>
    <t xml:space="preserve">25.1</t>
  </si>
  <si>
    <t xml:space="preserve">Rabotage agréé  des enrobés amiantés sur une épaisseur de 0 à 10 cm inclus</t>
  </si>
  <si>
    <t xml:space="preserve">25.2</t>
  </si>
  <si>
    <t xml:space="preserve">Rabotage agréé  des enrobés amiantés sur une épaisseur de 0 à 20 cm inclus</t>
  </si>
  <si>
    <t xml:space="preserve">Transport, conditionnement et traitement des déchets amiantes</t>
  </si>
  <si>
    <t xml:space="preserve">26.1</t>
  </si>
  <si>
    <t xml:space="preserve">Élimination en isdd déchets dangereux (décharge de classe 1) </t>
  </si>
  <si>
    <t xml:space="preserve">26.2</t>
  </si>
  <si>
    <t xml:space="preserve">Élimination en isdnd déchets non dangereux (décharge de classe 2)</t>
  </si>
  <si>
    <t xml:space="preserve">Total HT</t>
  </si>
  <si>
    <t xml:space="preserve">TVA</t>
  </si>
  <si>
    <t xml:space="preserve">Total TTC</t>
  </si>
  <si>
    <t xml:space="preserve">Accord-cadre – détail estimatif chantier 2 type sur bidi en zone urbaine</t>
  </si>
  <si>
    <t xml:space="preserve">1.1</t>
  </si>
  <si>
    <t xml:space="preserve">Installation de chantier, pour chantier dont la durée des travaux est comprise entre 1 et 7 jours</t>
  </si>
  <si>
    <t xml:space="preserve">2.1</t>
  </si>
  <si>
    <t xml:space="preserve">PAQ, pour chantier dont la durée des travaux est comprise entre 1 et 7 jours</t>
  </si>
  <si>
    <t xml:space="preserve">4.4-b</t>
  </si>
  <si>
    <t xml:space="preserve">Fourniture et pose d’un panneau d’information (3x2m / lettrages 120)</t>
  </si>
  <si>
    <t xml:space="preserve">Agent supplémentaire affecté à la signalisation des chantiers </t>
  </si>
  <si>
    <t xml:space="preserve">9.1-c</t>
  </si>
  <si>
    <t xml:space="preserve">Grave bitume 0/14 classe 4 (GB4)</t>
  </si>
  <si>
    <t xml:space="preserve">9.1-i</t>
  </si>
  <si>
    <t xml:space="preserve">Béton bitumineux semi grenu 0/14 classe 3 (BBSG3)</t>
  </si>
  <si>
    <t xml:space="preserve">9.7</t>
  </si>
  <si>
    <t xml:space="preserve">Moins value pour ajout d agrégats d enrobes a la hauteur de 11 a 20 %</t>
  </si>
  <si>
    <t xml:space="preserve">9.26</t>
  </si>
  <si>
    <t xml:space="preserve">Nettoyage et enduit bicouche sur îlot</t>
  </si>
  <si>
    <t xml:space="preserve">10.1</t>
  </si>
  <si>
    <t xml:space="preserve">Démolition de regard</t>
  </si>
  <si>
    <t xml:space="preserve">10.2</t>
  </si>
  <si>
    <t xml:space="preserve">Remise à niveau des regards</t>
  </si>
  <si>
    <t xml:space="preserve">10.3-a</t>
  </si>
  <si>
    <t xml:space="preserve">Pose de regard classe 250 kn</t>
  </si>
  <si>
    <t xml:space="preserve">10.4-a</t>
  </si>
  <si>
    <t xml:space="preserve">chambre type L2T</t>
  </si>
  <si>
    <t xml:space="preserve">10.5</t>
  </si>
  <si>
    <t xml:space="preserve">Remise à niveau des bouches à clé</t>
  </si>
  <si>
    <t xml:space="preserve">10.9</t>
  </si>
  <si>
    <t xml:space="preserve">Boucle de feux</t>
  </si>
  <si>
    <t xml:space="preserve">12.1</t>
  </si>
  <si>
    <t xml:space="preserve">Dépose et repose de bordures</t>
  </si>
  <si>
    <t xml:space="preserve">12.10</t>
  </si>
  <si>
    <t xml:space="preserve">Terrassement des îlots en remplissage en béton fibré</t>
  </si>
  <si>
    <t xml:space="preserve">M2</t>
  </si>
  <si>
    <t xml:space="preserve">marquage en peinture blanche en phase aqueuse</t>
  </si>
  <si>
    <t xml:space="preserve">16.3</t>
  </si>
  <si>
    <t xml:space="preserve">Ligne blanche continue de largeur 0,18 m</t>
  </si>
  <si>
    <t xml:space="preserve">16.19</t>
  </si>
  <si>
    <t xml:space="preserve">peinture sur bordures</t>
  </si>
  <si>
    <t xml:space="preserve">17.3</t>
  </si>
  <si>
    <t xml:space="preserve">Marquage de lignes transversales (îlots, passages piétons, stops, cédez le passage)</t>
  </si>
  <si>
    <t xml:space="preserve">17.11</t>
  </si>
  <si>
    <t xml:space="preserve">Bande podotactile</t>
  </si>
  <si>
    <t xml:space="preserve">30.1</t>
  </si>
  <si>
    <t xml:space="preserve">Plus-value pour agent supplémentaire affecté à la signalisation des chantiers de nuit (22h00-06h00)</t>
  </si>
  <si>
    <t xml:space="preserve">N/A</t>
  </si>
  <si>
    <t xml:space="preserve">30.2</t>
  </si>
  <si>
    <t xml:space="preserve">Plus-value pour rabotage (prix 6.x à 8.x) entre 22h00 et 06h00</t>
  </si>
  <si>
    <t xml:space="preserve">30.3</t>
  </si>
  <si>
    <t xml:space="preserve">Plus-value pour mise en œuvre d’enrobés (prix 9.1 à 9.39) entre 22h00 et 06h00</t>
  </si>
  <si>
    <t xml:space="preserve">30.4</t>
  </si>
  <si>
    <t xml:space="preserve">Plus-value pour signalisation horizontale entre 22h00 et 06h00</t>
  </si>
  <si>
    <t xml:space="preserve">Nuit</t>
  </si>
  <si>
    <t xml:space="preserve">Accord-cadre – détail estimatif chantier 3 type sur 2x2 voies</t>
  </si>
  <si>
    <t xml:space="preserve">1.3</t>
  </si>
  <si>
    <t xml:space="preserve">Installation de chantier, pour chantier dont la durée des travaux est comprise entre 15 et 21 jours</t>
  </si>
  <si>
    <t xml:space="preserve">2.3</t>
  </si>
  <si>
    <t xml:space="preserve">PAQ pour chantier dont la durée des travaux est comprise entre 15 et 21 jours</t>
  </si>
  <si>
    <t xml:space="preserve">Etat des lieux des itinéraires de déviation</t>
  </si>
  <si>
    <t xml:space="preserve">3.a</t>
  </si>
  <si>
    <t xml:space="preserve">Etat des lieux des itinéraires de déviation de 0 à 50 km</t>
  </si>
  <si>
    <t xml:space="preserve">KML</t>
  </si>
  <si>
    <t xml:space="preserve">4.4-a</t>
  </si>
  <si>
    <t xml:space="preserve">Fourniture et pose d’un panneau d’information (4x3m / lettrage 160)</t>
  </si>
  <si>
    <t xml:space="preserve">9.1-a</t>
  </si>
  <si>
    <t xml:space="preserve">Grave bitume 0/14 classe 3 (GB3) </t>
  </si>
  <si>
    <t xml:space="preserve">9.1-l</t>
  </si>
  <si>
    <r>
      <rPr>
        <sz val="10"/>
        <rFont val="Arial"/>
        <family val="2"/>
      </rPr>
      <t xml:space="preserve">Béton bitumineux mince 0/10 classe 3 (BBMA3)</t>
    </r>
    <r>
      <rPr>
        <b val="true"/>
        <sz val="10"/>
        <rFont val="Arial"/>
        <family val="2"/>
      </rPr>
      <t xml:space="preserve"> </t>
    </r>
    <r>
      <rPr>
        <sz val="10"/>
        <color rgb="FF000000"/>
        <rFont val="Arial"/>
        <family val="2"/>
      </rPr>
      <t xml:space="preserve">(PSV ≥ 56)</t>
    </r>
  </si>
  <si>
    <t xml:space="preserve">9.6</t>
  </si>
  <si>
    <t xml:space="preserve">Moins (ou plus) value pour enrobes a température abaissée</t>
  </si>
  <si>
    <t xml:space="preserve">9.9</t>
  </si>
  <si>
    <t xml:space="preserve">Moins value pour ajout d agrégats d enrobes a la hauteur de 31 a 40 %</t>
  </si>
  <si>
    <t xml:space="preserve">9.10</t>
  </si>
  <si>
    <t xml:space="preserve">Plus-value pour alimentateur</t>
  </si>
  <si>
    <t xml:space="preserve">9.12
</t>
  </si>
  <si>
    <t xml:space="preserve">plus value pour mise en œuvre d’enrobés sur une surface
inférieure à 50 m², dans le cadre de travaux spécifiques de « purges » localisées</t>
  </si>
  <si>
    <t xml:space="preserve">9.13</t>
  </si>
  <si>
    <t xml:space="preserve">plus value pour mise en œuvre d’enrobés sur une surface comprise entre 50 m² et 149 m² inclus, dans le cadre de travaux spécifiques de « purges » localisées</t>
  </si>
  <si>
    <t xml:space="preserve">9.14</t>
  </si>
  <si>
    <t xml:space="preserve">Plus-value pour mise en œuvre d’enrobé sur une surface &gt; à 150m2, dans le cadre de travaux spécifiques de « purges » localisées</t>
  </si>
  <si>
    <t xml:space="preserve">9.17</t>
  </si>
  <si>
    <t xml:space="preserve">plus-value pour application des enrobés le long de la BDG et/ou BAU au mini-finisseur</t>
  </si>
  <si>
    <t xml:space="preserve">10.4-b</t>
  </si>
  <si>
    <t xml:space="preserve">chambre type L3T</t>
  </si>
  <si>
    <t xml:space="preserve">10.6-a</t>
  </si>
  <si>
    <t xml:space="preserve">Boucle station de comptage sur route à 2x2 voies</t>
  </si>
  <si>
    <t xml:space="preserve">11.5</t>
  </si>
  <si>
    <t xml:space="preserve">Réalisation d’un passage d’eau sous DBA/GBA</t>
  </si>
  <si>
    <t xml:space="preserve">12.11</t>
  </si>
  <si>
    <t xml:space="preserve">Terrassement pour la conception de bau</t>
  </si>
  <si>
    <t xml:space="preserve">M3</t>
  </si>
  <si>
    <t xml:space="preserve">13.1-d</t>
  </si>
  <si>
    <t xml:space="preserve">Curage cunette béton</t>
  </si>
  <si>
    <t xml:space="preserve">13.2</t>
  </si>
  <si>
    <t xml:space="preserve">Hydrocurage</t>
  </si>
  <si>
    <t xml:space="preserve">13.6</t>
  </si>
  <si>
    <t xml:space="preserve">Nettoyage de tpc</t>
  </si>
  <si>
    <t xml:space="preserve"> TSH</t>
  </si>
  <si>
    <t xml:space="preserve"> PMR</t>
  </si>
  <si>
    <t xml:space="preserve">16.4</t>
  </si>
  <si>
    <t xml:space="preserve">Ligne blanche continue de largeur 0,225 m</t>
  </si>
  <si>
    <t xml:space="preserve">16.10</t>
  </si>
  <si>
    <t xml:space="preserve">Ligne blanche discontinue de largeur 0,15 m de type T1</t>
  </si>
  <si>
    <t xml:space="preserve">16.16</t>
  </si>
  <si>
    <t xml:space="preserve">Ligne blanche discontinue de largeur 0,225 m de type T4</t>
  </si>
  <si>
    <t xml:space="preserve">16.18</t>
  </si>
  <si>
    <t xml:space="preserve">Ligne blanche discontines de largeur 0,375m de type T2</t>
  </si>
  <si>
    <t xml:space="preserve">16.20</t>
  </si>
  <si>
    <t xml:space="preserve">plus-value aux prix 16.1 à 16.18 pour peinture en phase solvant</t>
  </si>
  <si>
    <t xml:space="preserve">17.9</t>
  </si>
  <si>
    <t xml:space="preserve">engravures sonores</t>
  </si>
  <si>
    <t xml:space="preserve">18.4</t>
  </si>
  <si>
    <t xml:space="preserve">Réalisation et fourniture du relevé de la signalisation horizontale en section courante et bretelles </t>
  </si>
  <si>
    <t xml:space="preserve">KM</t>
  </si>
  <si>
    <t xml:space="preserve">Plus-values travaux nocturnes entre 22h00 et 06h00</t>
  </si>
  <si>
    <t xml:space="preserve">Accord-cadre – détail estimatif chantier 4 type sur giratoire et raccordements</t>
  </si>
  <si>
    <t xml:space="preserve">1.4</t>
  </si>
  <si>
    <t xml:space="preserve">Installation de chantier, pour chantier dont la durée des travaux est supérieure à 21 jours</t>
  </si>
  <si>
    <t xml:space="preserve">2.4</t>
  </si>
  <si>
    <t xml:space="preserve">PAQ, pour chantier dont la durée des travaux est supérieure à 21 jours</t>
  </si>
  <si>
    <t xml:space="preserve">Etat des lieux des itinéraires de déviation de plus de 50 km</t>
  </si>
  <si>
    <t xml:space="preserve">4.3</t>
  </si>
  <si>
    <t xml:space="preserve">Signalisation de chantier sur giratoire</t>
  </si>
  <si>
    <t xml:space="preserve">5.2</t>
  </si>
  <si>
    <r>
      <rPr>
        <sz val="10"/>
        <color rgb="FF000000"/>
        <rFont val="Arial"/>
        <family val="2"/>
      </rPr>
      <t xml:space="preserve">Alternat manuel avec deux agents</t>
    </r>
    <r>
      <rPr>
        <sz val="10"/>
        <color rgb="FF666666"/>
        <rFont val="Arial"/>
        <family val="2"/>
      </rPr>
      <t xml:space="preserve"> </t>
    </r>
  </si>
  <si>
    <t xml:space="preserve">8.6</t>
  </si>
  <si>
    <r>
      <rPr>
        <sz val="10"/>
        <color rgb="FF000000"/>
        <rFont val="Marianne"/>
        <family val="3"/>
      </rPr>
      <t xml:space="preserve">Plus-value pour rabotage sur une épaisseur totale allant jusqu’a</t>
    </r>
    <r>
      <rPr>
        <sz val="10"/>
        <color rgb="FF000000"/>
        <rFont val="Arial"/>
        <family val="2"/>
      </rPr>
      <t xml:space="preserve"> 30 cm</t>
    </r>
  </si>
  <si>
    <t xml:space="preserve">Grave bitume 0/14 classe 3 (GB3)</t>
  </si>
  <si>
    <t xml:space="preserve">9.1-g</t>
  </si>
  <si>
    <t xml:space="preserve">Enrobé à module élevé 0/14 classe 2 (EME2)</t>
  </si>
  <si>
    <t xml:space="preserve">Béton bitumineux semi grenu 0/10 classe 3 (BBSG)</t>
  </si>
  <si>
    <t xml:space="preserve">Plus value pour emploi de bitume modifié dans la fabrication  des enrobés </t>
  </si>
  <si>
    <t xml:space="preserve">Fourniture et mise en œuvre de lait de chaux </t>
  </si>
  <si>
    <t xml:space="preserve">9.5</t>
  </si>
  <si>
    <t xml:space="preserve">Couche d’imprégnation </t>
  </si>
  <si>
    <t xml:space="preserve">9.11</t>
  </si>
  <si>
    <t xml:space="preserve">Plus-value pour 2ème finisseur sur giratoire</t>
  </si>
  <si>
    <t xml:space="preserve">12.8</t>
  </si>
  <si>
    <t xml:space="preserve">Démolition d’ilots</t>
  </si>
  <si>
    <t xml:space="preserve">12.9</t>
  </si>
  <si>
    <t xml:space="preserve">Ilot séparateur de giratoire</t>
  </si>
  <si>
    <t xml:space="preserve">12.13</t>
  </si>
  <si>
    <t xml:space="preserve">Plots en verre J15b</t>
  </si>
  <si>
    <t xml:space="preserve">peinture sur bordure</t>
  </si>
  <si>
    <t xml:space="preserve">17.1</t>
  </si>
  <si>
    <t xml:space="preserve">Marquage de chevrons, zébras, d’îlots directionnels (îlot peint ou contour)</t>
  </si>
  <si>
    <t xml:space="preserve">17.7</t>
  </si>
  <si>
    <t xml:space="preserve">Peinture sur îlot directionnel</t>
  </si>
  <si>
    <t xml:space="preserve">TP 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</si>
</sst>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\ [$€-40C];[RED]\-#,##0.00\ [$€-40C]"/>
    <numFmt numFmtId="166" formatCode="#,##0"/>
    <numFmt numFmtId="167" formatCode="#,##0.00;[RED]\-#,##0.00"/>
  </numFmts>
  <fonts count="2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0"/>
      <name val="Mangal"/>
      <family val="2"/>
    </font>
    <font>
      <b val="true"/>
      <sz val="10"/>
      <name val="Arial"/>
      <family val="2"/>
    </font>
    <font>
      <b val="true"/>
      <sz val="12"/>
      <name val="Arial"/>
      <family val="2"/>
    </font>
    <font>
      <sz val="6"/>
      <name val="Arial"/>
      <family val="2"/>
    </font>
    <font>
      <b val="true"/>
      <sz val="10"/>
      <color rgb="FFFF00FF"/>
      <name val="Arial"/>
      <family val="2"/>
    </font>
    <font>
      <sz val="12"/>
      <name val="Arial"/>
      <family val="2"/>
    </font>
    <font>
      <b val="true"/>
      <sz val="10"/>
      <color rgb="FF000000"/>
      <name val="Arial"/>
      <family val="2"/>
    </font>
    <font>
      <sz val="10"/>
      <color rgb="FF000000"/>
      <name val="Arial"/>
      <family val="2"/>
    </font>
    <font>
      <b val="true"/>
      <sz val="11"/>
      <color rgb="FF000000"/>
      <name val="Arial"/>
      <family val="2"/>
    </font>
    <font>
      <sz val="10"/>
      <color rgb="FF000000"/>
      <name val="Marianne"/>
      <family val="3"/>
    </font>
    <font>
      <sz val="10"/>
      <color rgb="FF000000"/>
      <name val="Times New Roman"/>
      <family val="1"/>
    </font>
    <font>
      <vertAlign val="superscript"/>
      <sz val="10"/>
      <color rgb="FF000000"/>
      <name val="Arial"/>
      <family val="2"/>
    </font>
    <font>
      <b val="true"/>
      <sz val="10"/>
      <color rgb="FF000000"/>
      <name val="Marianne"/>
      <family val="3"/>
    </font>
    <font>
      <sz val="10"/>
      <name val="Marianne"/>
      <family val="0"/>
    </font>
    <font>
      <b val="true"/>
      <sz val="11"/>
      <color rgb="FF000000"/>
      <name val="Marianne"/>
      <family val="3"/>
    </font>
    <font>
      <sz val="10"/>
      <color rgb="FF000000"/>
      <name val="Marianne"/>
      <family val="0"/>
    </font>
    <font>
      <b val="true"/>
      <sz val="11"/>
      <name val="Arial"/>
      <family val="2"/>
    </font>
    <font>
      <sz val="11"/>
      <name val="Arial"/>
      <family val="2"/>
    </font>
    <font>
      <sz val="10"/>
      <name val="Marianne"/>
      <family val="3"/>
    </font>
    <font>
      <b val="true"/>
      <sz val="11"/>
      <name val="Marianne"/>
      <family val="3"/>
    </font>
    <font>
      <sz val="10"/>
      <color rgb="FF6666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E6E6E6"/>
        <bgColor rgb="FFEEEEEE"/>
      </patternFill>
    </fill>
    <fill>
      <patternFill patternType="solid">
        <fgColor rgb="FFCC66FF"/>
        <bgColor rgb="FF9999FF"/>
      </patternFill>
    </fill>
    <fill>
      <patternFill patternType="solid">
        <fgColor rgb="FFFFFFFF"/>
        <bgColor rgb="FFEEEEEE"/>
      </patternFill>
    </fill>
    <fill>
      <patternFill patternType="solid">
        <fgColor rgb="FFEEEEEE"/>
        <bgColor rgb="FFE6E6E6"/>
      </patternFill>
    </fill>
    <fill>
      <patternFill patternType="solid">
        <fgColor rgb="FF00CC33"/>
        <bgColor rgb="FF339966"/>
      </patternFill>
    </fill>
    <fill>
      <patternFill patternType="solid">
        <fgColor rgb="FFC0C0C0"/>
        <bgColor rgb="FFCCCCFF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hair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false" applyProtection="false"/>
  </cellStyleXfs>
  <cellXfs count="10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3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2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4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1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1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4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2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1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1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6" fontId="10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5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1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3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20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21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6" fontId="10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1" fillId="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7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19" fillId="4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3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13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11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Résultat2" xfId="20"/>
  </cellStyles>
  <colors>
    <indexedColors>
      <rgbColor rgb="FF000000"/>
      <rgbColor rgb="FFFFFFFF"/>
      <rgbColor rgb="FFFF0000"/>
      <rgbColor rgb="FF00CC33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E6E6E6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66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99"/>
  <sheetViews>
    <sheetView showFormulas="false" showGridLines="true" showRowColHeaders="true" showZeros="true" rightToLeft="false" tabSelected="false" showOutlineSymbols="true" defaultGridColor="true" view="normal" topLeftCell="A73" colorId="64" zoomScale="120" zoomScaleNormal="120" zoomScalePageLayoutView="100" workbookViewId="0">
      <selection pane="topLeft" activeCell="D40" activeCellId="0" sqref="D40"/>
    </sheetView>
  </sheetViews>
  <sheetFormatPr defaultColWidth="11.53515625" defaultRowHeight="12.8" zeroHeight="false" outlineLevelRow="0" outlineLevelCol="0"/>
  <cols>
    <col collapsed="false" customWidth="true" hidden="false" outlineLevel="0" max="2" min="2" style="1" width="70.6"/>
    <col collapsed="false" customWidth="false" hidden="false" outlineLevel="0" max="4" min="4" style="2" width="11.52"/>
    <col collapsed="false" customWidth="true" hidden="false" outlineLevel="0" max="7" min="7" style="0" width="16.79"/>
  </cols>
  <sheetData>
    <row r="1" customFormat="false" ht="15" hidden="false" customHeight="false" outlineLevel="0" collapsed="false">
      <c r="A1" s="3"/>
      <c r="B1" s="4"/>
      <c r="C1" s="5"/>
      <c r="D1" s="5"/>
      <c r="E1" s="6"/>
      <c r="F1" s="3"/>
      <c r="G1" s="7"/>
    </row>
    <row r="2" customFormat="false" ht="15" hidden="false" customHeight="false" outlineLevel="0" collapsed="false">
      <c r="A2" s="3"/>
      <c r="B2" s="4" t="s">
        <v>0</v>
      </c>
      <c r="C2" s="5"/>
      <c r="D2" s="5"/>
      <c r="E2" s="6"/>
      <c r="F2" s="3"/>
      <c r="G2" s="7"/>
    </row>
    <row r="3" customFormat="false" ht="15" hidden="false" customHeight="false" outlineLevel="0" collapsed="false">
      <c r="A3" s="8"/>
      <c r="B3" s="9"/>
      <c r="C3" s="3"/>
      <c r="D3" s="10"/>
      <c r="E3" s="3"/>
      <c r="F3" s="3"/>
      <c r="G3" s="11"/>
    </row>
    <row r="4" customFormat="false" ht="15" hidden="false" customHeight="false" outlineLevel="0" collapsed="false">
      <c r="A4" s="8"/>
      <c r="B4" s="4" t="s">
        <v>1</v>
      </c>
      <c r="C4" s="3"/>
      <c r="D4" s="10"/>
      <c r="E4" s="3"/>
      <c r="F4" s="3"/>
      <c r="G4" s="11"/>
    </row>
    <row r="5" customFormat="false" ht="12.8" hidden="false" customHeight="false" outlineLevel="0" collapsed="false">
      <c r="B5" s="4"/>
      <c r="C5" s="3"/>
      <c r="D5" s="10"/>
      <c r="E5" s="3"/>
      <c r="F5" s="3"/>
      <c r="G5" s="11"/>
    </row>
    <row r="6" customFormat="false" ht="12.8" hidden="false" customHeight="false" outlineLevel="0" collapsed="false">
      <c r="B6" s="12"/>
      <c r="C6" s="3"/>
      <c r="D6" s="10"/>
      <c r="E6" s="3"/>
      <c r="F6" s="3"/>
      <c r="G6" s="11"/>
    </row>
    <row r="7" customFormat="false" ht="15" hidden="false" customHeight="false" outlineLevel="0" collapsed="false">
      <c r="A7" s="8"/>
      <c r="B7" s="13"/>
      <c r="C7" s="3"/>
      <c r="D7" s="10"/>
      <c r="E7" s="3"/>
      <c r="F7" s="3"/>
      <c r="G7" s="3"/>
    </row>
    <row r="8" customFormat="false" ht="15" hidden="false" customHeight="false" outlineLevel="0" collapsed="false">
      <c r="A8" s="14"/>
      <c r="B8" s="15"/>
      <c r="C8" s="5"/>
      <c r="D8" s="5"/>
      <c r="E8" s="6"/>
      <c r="F8" s="3"/>
      <c r="G8" s="3"/>
    </row>
    <row r="9" customFormat="false" ht="39.55" hidden="false" customHeight="false" outlineLevel="0" collapsed="false">
      <c r="A9" s="16" t="s">
        <v>2</v>
      </c>
      <c r="B9" s="17" t="s">
        <v>3</v>
      </c>
      <c r="C9" s="16" t="s">
        <v>4</v>
      </c>
      <c r="D9" s="18" t="s">
        <v>5</v>
      </c>
      <c r="E9" s="18" t="s">
        <v>6</v>
      </c>
      <c r="F9" s="19" t="s">
        <v>7</v>
      </c>
      <c r="G9" s="19" t="s">
        <v>8</v>
      </c>
    </row>
    <row r="10" s="25" customFormat="true" ht="15.5" hidden="false" customHeight="true" outlineLevel="0" collapsed="false">
      <c r="A10" s="20" t="n">
        <v>1</v>
      </c>
      <c r="B10" s="21" t="s">
        <v>9</v>
      </c>
      <c r="C10" s="22" t="s">
        <v>10</v>
      </c>
      <c r="D10" s="23"/>
      <c r="E10" s="24"/>
      <c r="F10" s="23"/>
      <c r="G10" s="23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25.35" hidden="false" customHeight="false" outlineLevel="0" collapsed="false">
      <c r="A11" s="26" t="s">
        <v>11</v>
      </c>
      <c r="B11" s="27" t="s">
        <v>12</v>
      </c>
      <c r="C11" s="22" t="s">
        <v>12</v>
      </c>
      <c r="D11" s="28" t="s">
        <v>13</v>
      </c>
      <c r="E11" s="28" t="n">
        <v>1</v>
      </c>
      <c r="F11" s="29"/>
      <c r="G11" s="29"/>
    </row>
    <row r="12" s="25" customFormat="true" ht="14.65" hidden="false" customHeight="false" outlineLevel="0" collapsed="false">
      <c r="A12" s="30" t="n">
        <v>2</v>
      </c>
      <c r="B12" s="31" t="s">
        <v>14</v>
      </c>
      <c r="C12" s="22"/>
      <c r="D12" s="32"/>
      <c r="E12" s="32"/>
      <c r="F12" s="33"/>
      <c r="G12" s="33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4.65" hidden="false" customHeight="false" outlineLevel="0" collapsed="false">
      <c r="A13" s="26" t="s">
        <v>15</v>
      </c>
      <c r="B13" s="27" t="s">
        <v>16</v>
      </c>
      <c r="C13" s="22"/>
      <c r="D13" s="28" t="s">
        <v>13</v>
      </c>
      <c r="E13" s="28" t="n">
        <v>1</v>
      </c>
      <c r="F13" s="29"/>
      <c r="G13" s="29"/>
    </row>
    <row r="14" s="25" customFormat="true" ht="14.65" hidden="false" customHeight="false" outlineLevel="0" collapsed="false">
      <c r="A14" s="30" t="n">
        <v>4</v>
      </c>
      <c r="B14" s="31" t="s">
        <v>17</v>
      </c>
      <c r="C14" s="22"/>
      <c r="D14" s="34"/>
      <c r="E14" s="34"/>
      <c r="F14" s="33"/>
      <c r="G14" s="33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4.65" hidden="false" customHeight="false" outlineLevel="0" collapsed="false">
      <c r="A15" s="26" t="s">
        <v>18</v>
      </c>
      <c r="B15" s="27" t="s">
        <v>19</v>
      </c>
      <c r="C15" s="22"/>
      <c r="D15" s="28" t="s">
        <v>20</v>
      </c>
      <c r="E15" s="28" t="n">
        <v>10</v>
      </c>
      <c r="F15" s="29"/>
      <c r="G15" s="29"/>
    </row>
    <row r="16" customFormat="false" ht="14.65" hidden="false" customHeight="false" outlineLevel="0" collapsed="false">
      <c r="A16" s="26" t="s">
        <v>21</v>
      </c>
      <c r="B16" s="27" t="s">
        <v>22</v>
      </c>
      <c r="C16" s="22"/>
      <c r="D16" s="28" t="s">
        <v>23</v>
      </c>
      <c r="E16" s="28" t="n">
        <v>2</v>
      </c>
      <c r="F16" s="29"/>
      <c r="G16" s="29"/>
    </row>
    <row r="17" s="25" customFormat="true" ht="14.65" hidden="false" customHeight="false" outlineLevel="0" collapsed="false">
      <c r="A17" s="30" t="n">
        <v>5</v>
      </c>
      <c r="B17" s="31" t="s">
        <v>24</v>
      </c>
      <c r="C17" s="35" t="s">
        <v>25</v>
      </c>
      <c r="D17" s="32"/>
      <c r="E17" s="36"/>
      <c r="F17" s="33"/>
      <c r="G17" s="33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4.65" hidden="false" customHeight="false" outlineLevel="0" collapsed="false">
      <c r="A18" s="26" t="s">
        <v>26</v>
      </c>
      <c r="B18" s="27" t="s">
        <v>27</v>
      </c>
      <c r="C18" s="35"/>
      <c r="D18" s="28" t="s">
        <v>20</v>
      </c>
      <c r="E18" s="28" t="n">
        <v>14</v>
      </c>
      <c r="F18" s="29"/>
      <c r="G18" s="29"/>
    </row>
    <row r="19" customFormat="false" ht="14.65" hidden="false" customHeight="false" outlineLevel="0" collapsed="false">
      <c r="A19" s="26" t="s">
        <v>28</v>
      </c>
      <c r="B19" s="27" t="s">
        <v>29</v>
      </c>
      <c r="C19" s="35"/>
      <c r="D19" s="28" t="s">
        <v>30</v>
      </c>
      <c r="E19" s="28" t="n">
        <v>28</v>
      </c>
      <c r="F19" s="29"/>
      <c r="G19" s="29"/>
    </row>
    <row r="20" s="25" customFormat="true" ht="28.35" hidden="false" customHeight="false" outlineLevel="0" collapsed="false">
      <c r="A20" s="30" t="n">
        <v>7</v>
      </c>
      <c r="B20" s="37" t="s">
        <v>31</v>
      </c>
      <c r="C20" s="35"/>
      <c r="D20" s="32"/>
      <c r="E20" s="32"/>
      <c r="F20" s="33"/>
      <c r="G20" s="33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s="41" customFormat="true" ht="14.9" hidden="false" customHeight="false" outlineLevel="0" collapsed="false">
      <c r="A21" s="26" t="s">
        <v>32</v>
      </c>
      <c r="B21" s="38" t="s">
        <v>33</v>
      </c>
      <c r="C21" s="35"/>
      <c r="D21" s="28" t="s">
        <v>34</v>
      </c>
      <c r="E21" s="39" t="n">
        <v>150</v>
      </c>
      <c r="F21" s="40"/>
      <c r="G21" s="4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29.85" hidden="false" customHeight="false" outlineLevel="0" collapsed="false">
      <c r="A22" s="26" t="s">
        <v>35</v>
      </c>
      <c r="B22" s="42" t="s">
        <v>36</v>
      </c>
      <c r="C22" s="35"/>
      <c r="D22" s="28" t="s">
        <v>34</v>
      </c>
      <c r="E22" s="28" t="n">
        <v>150</v>
      </c>
      <c r="F22" s="29"/>
      <c r="G22" s="29"/>
    </row>
    <row r="23" s="25" customFormat="true" ht="14.65" hidden="false" customHeight="false" outlineLevel="0" collapsed="false">
      <c r="A23" s="30" t="n">
        <v>8</v>
      </c>
      <c r="B23" s="31" t="s">
        <v>37</v>
      </c>
      <c r="C23" s="35"/>
      <c r="D23" s="32"/>
      <c r="E23" s="36"/>
      <c r="F23" s="33"/>
      <c r="G23" s="33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14.9" hidden="false" customHeight="false" outlineLevel="0" collapsed="false">
      <c r="A24" s="26" t="s">
        <v>38</v>
      </c>
      <c r="B24" s="43" t="s">
        <v>33</v>
      </c>
      <c r="C24" s="35"/>
      <c r="D24" s="28" t="s">
        <v>34</v>
      </c>
      <c r="E24" s="28" t="n">
        <f aca="false">3.5*3000</f>
        <v>10500</v>
      </c>
      <c r="F24" s="29"/>
      <c r="G24" s="29"/>
    </row>
    <row r="25" customFormat="false" ht="14.9" hidden="false" customHeight="false" outlineLevel="0" collapsed="false">
      <c r="A25" s="26" t="s">
        <v>39</v>
      </c>
      <c r="B25" s="43" t="s">
        <v>40</v>
      </c>
      <c r="C25" s="35"/>
      <c r="D25" s="28" t="s">
        <v>34</v>
      </c>
      <c r="E25" s="28" t="n">
        <f aca="false">3.5*3000</f>
        <v>10500</v>
      </c>
      <c r="F25" s="29"/>
      <c r="G25" s="29"/>
    </row>
    <row r="26" customFormat="false" ht="14.9" hidden="false" customHeight="false" outlineLevel="0" collapsed="false">
      <c r="A26" s="26" t="s">
        <v>41</v>
      </c>
      <c r="B26" s="43" t="s">
        <v>42</v>
      </c>
      <c r="C26" s="35"/>
      <c r="D26" s="28" t="s">
        <v>34</v>
      </c>
      <c r="E26" s="28" t="n">
        <v>1050</v>
      </c>
      <c r="F26" s="29"/>
      <c r="G26" s="29"/>
    </row>
    <row r="27" customFormat="false" ht="16.4" hidden="false" customHeight="false" outlineLevel="0" collapsed="false">
      <c r="A27" s="26" t="s">
        <v>43</v>
      </c>
      <c r="B27" s="42" t="s">
        <v>44</v>
      </c>
      <c r="C27" s="35"/>
      <c r="D27" s="28" t="s">
        <v>34</v>
      </c>
      <c r="E27" s="28" t="n">
        <v>1050</v>
      </c>
      <c r="F27" s="29"/>
      <c r="G27" s="29"/>
    </row>
    <row r="28" s="25" customFormat="true" ht="14.65" hidden="false" customHeight="false" outlineLevel="0" collapsed="false">
      <c r="A28" s="30" t="n">
        <v>9</v>
      </c>
      <c r="B28" s="31" t="s">
        <v>45</v>
      </c>
      <c r="C28" s="44" t="s">
        <v>46</v>
      </c>
      <c r="D28" s="32"/>
      <c r="E28" s="36"/>
      <c r="F28" s="33"/>
      <c r="G28" s="33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14.65" hidden="false" customHeight="false" outlineLevel="0" collapsed="false">
      <c r="A29" s="26" t="s">
        <v>47</v>
      </c>
      <c r="B29" s="45" t="s">
        <v>48</v>
      </c>
      <c r="C29" s="44"/>
      <c r="D29" s="28" t="s">
        <v>49</v>
      </c>
      <c r="E29" s="28" t="n">
        <v>252</v>
      </c>
      <c r="F29" s="29"/>
      <c r="G29" s="29"/>
    </row>
    <row r="30" customFormat="false" ht="14.65" hidden="false" customHeight="false" outlineLevel="0" collapsed="false">
      <c r="A30" s="26" t="s">
        <v>50</v>
      </c>
      <c r="B30" s="27" t="s">
        <v>51</v>
      </c>
      <c r="C30" s="44"/>
      <c r="D30" s="28" t="s">
        <v>49</v>
      </c>
      <c r="E30" s="28" t="n">
        <f aca="false">(E24*0.06*2.4)+E35</f>
        <v>1656</v>
      </c>
      <c r="F30" s="29"/>
      <c r="G30" s="29"/>
    </row>
    <row r="31" customFormat="false" ht="14.65" hidden="false" customHeight="false" outlineLevel="0" collapsed="false">
      <c r="A31" s="26" t="s">
        <v>52</v>
      </c>
      <c r="B31" s="27" t="s">
        <v>53</v>
      </c>
      <c r="C31" s="44"/>
      <c r="D31" s="28" t="s">
        <v>49</v>
      </c>
      <c r="E31" s="28" t="n">
        <f aca="false">E30</f>
        <v>1656</v>
      </c>
      <c r="F31" s="29"/>
      <c r="G31" s="29"/>
    </row>
    <row r="32" customFormat="false" ht="25.35" hidden="false" customHeight="false" outlineLevel="0" collapsed="false">
      <c r="A32" s="26" t="s">
        <v>54</v>
      </c>
      <c r="B32" s="27" t="s">
        <v>55</v>
      </c>
      <c r="C32" s="44"/>
      <c r="D32" s="28" t="s">
        <v>34</v>
      </c>
      <c r="E32" s="28" t="n">
        <f aca="false">E24</f>
        <v>10500</v>
      </c>
      <c r="F32" s="29"/>
      <c r="G32" s="29"/>
    </row>
    <row r="33" customFormat="false" ht="14.65" hidden="false" customHeight="false" outlineLevel="0" collapsed="false">
      <c r="A33" s="26" t="s">
        <v>56</v>
      </c>
      <c r="B33" s="1" t="s">
        <v>57</v>
      </c>
      <c r="C33" s="44"/>
      <c r="D33" s="28" t="s">
        <v>34</v>
      </c>
      <c r="E33" s="28" t="n">
        <f aca="false">E25</f>
        <v>10500</v>
      </c>
      <c r="F33" s="29"/>
      <c r="G33" s="29"/>
    </row>
    <row r="34" customFormat="false" ht="14.65" hidden="false" customHeight="false" outlineLevel="0" collapsed="false">
      <c r="A34" s="26" t="s">
        <v>58</v>
      </c>
      <c r="B34" s="46" t="s">
        <v>59</v>
      </c>
      <c r="C34" s="44"/>
      <c r="D34" s="28" t="s">
        <v>49</v>
      </c>
      <c r="E34" s="28" t="n">
        <f aca="false">E29+E30</f>
        <v>1908</v>
      </c>
      <c r="F34" s="29"/>
      <c r="G34" s="29"/>
    </row>
    <row r="35" customFormat="false" ht="25.35" hidden="false" customHeight="false" outlineLevel="0" collapsed="false">
      <c r="A35" s="26" t="s">
        <v>60</v>
      </c>
      <c r="B35" s="27" t="s">
        <v>61</v>
      </c>
      <c r="C35" s="44"/>
      <c r="D35" s="28" t="s">
        <v>49</v>
      </c>
      <c r="E35" s="28" t="n">
        <f aca="false">(1000*1)*0.06*2.4</f>
        <v>144</v>
      </c>
      <c r="F35" s="29"/>
      <c r="G35" s="29"/>
    </row>
    <row r="36" customFormat="false" ht="14.65" hidden="false" customHeight="false" outlineLevel="0" collapsed="false">
      <c r="A36" s="26" t="s">
        <v>62</v>
      </c>
      <c r="B36" s="47" t="s">
        <v>63</v>
      </c>
      <c r="C36" s="44"/>
      <c r="D36" s="28" t="s">
        <v>49</v>
      </c>
      <c r="E36" s="28" t="n">
        <f aca="false">500*0.8*0.06*2.4</f>
        <v>57.6</v>
      </c>
      <c r="F36" s="29"/>
      <c r="G36" s="29"/>
    </row>
    <row r="37" customFormat="false" ht="14.65" hidden="false" customHeight="false" outlineLevel="0" collapsed="false">
      <c r="A37" s="26" t="s">
        <v>64</v>
      </c>
      <c r="B37" s="48" t="s">
        <v>65</v>
      </c>
      <c r="C37" s="44"/>
      <c r="D37" s="28" t="s">
        <v>66</v>
      </c>
      <c r="E37" s="28" t="n">
        <f aca="false">3000+1500</f>
        <v>4500</v>
      </c>
      <c r="F37" s="29"/>
      <c r="G37" s="29"/>
    </row>
    <row r="38" customFormat="false" ht="14.65" hidden="false" customHeight="false" outlineLevel="0" collapsed="false">
      <c r="A38" s="26" t="s">
        <v>67</v>
      </c>
      <c r="B38" s="27" t="s">
        <v>68</v>
      </c>
      <c r="C38" s="44"/>
      <c r="D38" s="28" t="s">
        <v>34</v>
      </c>
      <c r="E38" s="28" t="n">
        <f aca="false">(1000*1)+(500*0.8)</f>
        <v>1400</v>
      </c>
      <c r="F38" s="29"/>
      <c r="G38" s="29"/>
    </row>
    <row r="39" customFormat="false" ht="14.65" hidden="false" customHeight="false" outlineLevel="0" collapsed="false">
      <c r="A39" s="26" t="s">
        <v>69</v>
      </c>
      <c r="B39" s="27" t="s">
        <v>70</v>
      </c>
      <c r="C39" s="44"/>
      <c r="D39" s="28" t="s">
        <v>71</v>
      </c>
      <c r="E39" s="28" t="n">
        <v>30</v>
      </c>
      <c r="F39" s="49"/>
      <c r="G39" s="29"/>
    </row>
    <row r="40" customFormat="false" ht="14.65" hidden="false" customHeight="false" outlineLevel="0" collapsed="false">
      <c r="A40" s="26" t="s">
        <v>72</v>
      </c>
      <c r="B40" s="27" t="s">
        <v>73</v>
      </c>
      <c r="C40" s="50" t="s">
        <v>25</v>
      </c>
      <c r="D40" s="51" t="s">
        <v>49</v>
      </c>
      <c r="E40" s="28" t="n">
        <f aca="false">((1000*1)+(500*0.8))*0.3*1.7</f>
        <v>714</v>
      </c>
      <c r="F40" s="49"/>
      <c r="G40" s="29"/>
    </row>
    <row r="41" s="41" customFormat="true" ht="14.65" hidden="false" customHeight="false" outlineLevel="0" collapsed="false">
      <c r="A41" s="30" t="n">
        <v>10</v>
      </c>
      <c r="B41" s="31" t="s">
        <v>74</v>
      </c>
      <c r="C41" s="52"/>
      <c r="D41" s="52"/>
      <c r="E41" s="32"/>
      <c r="F41" s="32"/>
      <c r="G41" s="32"/>
      <c r="ALJ41" s="0"/>
      <c r="ALK41" s="0"/>
      <c r="ALL41" s="0"/>
      <c r="ALM41" s="0"/>
      <c r="ALN41" s="0"/>
      <c r="ALO41" s="0"/>
      <c r="ALP41" s="0"/>
      <c r="ALQ41" s="0"/>
      <c r="ALR41" s="0"/>
      <c r="ALS41" s="0"/>
      <c r="ALT41" s="0"/>
      <c r="ALU41" s="0"/>
      <c r="ALV41" s="0"/>
      <c r="ALW41" s="0"/>
      <c r="ALX41" s="0"/>
      <c r="ALY41" s="0"/>
      <c r="ALZ41" s="0"/>
      <c r="AMA41" s="0"/>
      <c r="AMB41" s="0"/>
      <c r="AMC41" s="0"/>
      <c r="AMD41" s="0"/>
      <c r="AME41" s="0"/>
      <c r="AMF41" s="0"/>
      <c r="AMG41" s="0"/>
      <c r="AMH41" s="0"/>
      <c r="AMI41" s="0"/>
      <c r="AMJ41" s="0"/>
    </row>
    <row r="42" customFormat="false" ht="14.65" hidden="false" customHeight="false" outlineLevel="0" collapsed="false">
      <c r="A42" s="26" t="s">
        <v>75</v>
      </c>
      <c r="B42" s="53" t="s">
        <v>76</v>
      </c>
      <c r="C42" s="54" t="s">
        <v>25</v>
      </c>
      <c r="D42" s="55"/>
      <c r="E42" s="55"/>
      <c r="F42" s="56"/>
      <c r="G42" s="56"/>
    </row>
    <row r="43" customFormat="false" ht="14.65" hidden="false" customHeight="false" outlineLevel="0" collapsed="false">
      <c r="A43" s="26" t="s">
        <v>77</v>
      </c>
      <c r="B43" s="27" t="s">
        <v>78</v>
      </c>
      <c r="C43" s="54"/>
      <c r="D43" s="28" t="s">
        <v>23</v>
      </c>
      <c r="E43" s="28" t="n">
        <v>1</v>
      </c>
      <c r="F43" s="29"/>
      <c r="G43" s="29"/>
    </row>
    <row r="44" customFormat="false" ht="14.65" hidden="false" customHeight="false" outlineLevel="0" collapsed="false">
      <c r="A44" s="26" t="s">
        <v>79</v>
      </c>
      <c r="B44" s="27" t="s">
        <v>80</v>
      </c>
      <c r="C44" s="54"/>
      <c r="D44" s="28" t="s">
        <v>23</v>
      </c>
      <c r="E44" s="28" t="n">
        <v>1</v>
      </c>
      <c r="F44" s="29"/>
      <c r="G44" s="29"/>
    </row>
    <row r="45" s="41" customFormat="true" ht="14.65" hidden="false" customHeight="false" outlineLevel="0" collapsed="false">
      <c r="A45" s="30" t="n">
        <v>11</v>
      </c>
      <c r="B45" s="31" t="s">
        <v>81</v>
      </c>
      <c r="C45" s="57"/>
      <c r="D45" s="32"/>
      <c r="E45" s="32"/>
      <c r="F45" s="33"/>
      <c r="G45" s="33"/>
      <c r="ALJ45" s="0"/>
      <c r="ALK45" s="0"/>
      <c r="ALL45" s="0"/>
      <c r="ALM45" s="0"/>
      <c r="ALN45" s="0"/>
      <c r="ALO45" s="0"/>
      <c r="ALP45" s="0"/>
      <c r="ALQ45" s="0"/>
      <c r="ALR45" s="0"/>
      <c r="ALS45" s="0"/>
      <c r="ALT45" s="0"/>
      <c r="ALU45" s="0"/>
      <c r="ALV45" s="0"/>
      <c r="ALW45" s="0"/>
      <c r="ALX45" s="0"/>
      <c r="ALY45" s="0"/>
      <c r="ALZ45" s="0"/>
      <c r="AMA45" s="0"/>
      <c r="AMB45" s="0"/>
      <c r="AMC45" s="0"/>
      <c r="AMD45" s="0"/>
      <c r="AME45" s="0"/>
      <c r="AMF45" s="0"/>
      <c r="AMG45" s="0"/>
      <c r="AMH45" s="0"/>
      <c r="AMI45" s="0"/>
      <c r="AMJ45" s="0"/>
    </row>
    <row r="46" customFormat="false" ht="14.65" hidden="false" customHeight="false" outlineLevel="0" collapsed="false">
      <c r="A46" s="26" t="s">
        <v>82</v>
      </c>
      <c r="B46" s="58" t="s">
        <v>83</v>
      </c>
      <c r="C46" s="54" t="s">
        <v>25</v>
      </c>
      <c r="D46" s="28" t="s">
        <v>23</v>
      </c>
      <c r="E46" s="28" t="n">
        <v>3</v>
      </c>
      <c r="F46" s="29"/>
      <c r="G46" s="29"/>
    </row>
    <row r="47" customFormat="false" ht="14.65" hidden="false" customHeight="false" outlineLevel="0" collapsed="false">
      <c r="A47" s="26" t="s">
        <v>84</v>
      </c>
      <c r="B47" s="47" t="s">
        <v>85</v>
      </c>
      <c r="C47" s="54"/>
      <c r="E47" s="28"/>
      <c r="F47" s="29"/>
      <c r="G47" s="29"/>
    </row>
    <row r="48" customFormat="false" ht="14.65" hidden="false" customHeight="false" outlineLevel="0" collapsed="false">
      <c r="A48" s="26" t="s">
        <v>86</v>
      </c>
      <c r="B48" s="47" t="s">
        <v>87</v>
      </c>
      <c r="C48" s="54"/>
      <c r="D48" s="28" t="s">
        <v>88</v>
      </c>
      <c r="E48" s="28" t="n">
        <f aca="false">15*3</f>
        <v>45</v>
      </c>
      <c r="F48" s="29"/>
      <c r="G48" s="29"/>
    </row>
    <row r="49" customFormat="false" ht="14.65" hidden="false" customHeight="false" outlineLevel="0" collapsed="false">
      <c r="A49" s="26" t="s">
        <v>89</v>
      </c>
      <c r="B49" s="47" t="s">
        <v>90</v>
      </c>
      <c r="C49" s="54"/>
      <c r="D49" s="28"/>
      <c r="E49" s="28"/>
      <c r="F49" s="29"/>
      <c r="G49" s="29"/>
    </row>
    <row r="50" customFormat="false" ht="14.65" hidden="false" customHeight="false" outlineLevel="0" collapsed="false">
      <c r="A50" s="26" t="s">
        <v>91</v>
      </c>
      <c r="B50" s="48" t="s">
        <v>92</v>
      </c>
      <c r="C50" s="54"/>
      <c r="D50" s="28" t="s">
        <v>88</v>
      </c>
      <c r="E50" s="28" t="n">
        <v>30</v>
      </c>
      <c r="F50" s="29"/>
      <c r="G50" s="29"/>
    </row>
    <row r="51" customFormat="false" ht="14.65" hidden="false" customHeight="false" outlineLevel="0" collapsed="false">
      <c r="A51" s="26" t="s">
        <v>93</v>
      </c>
      <c r="B51" s="47" t="s">
        <v>94</v>
      </c>
      <c r="C51" s="54"/>
      <c r="D51" s="28"/>
      <c r="E51" s="28"/>
      <c r="F51" s="29"/>
      <c r="G51" s="29"/>
    </row>
    <row r="52" customFormat="false" ht="14.65" hidden="false" customHeight="false" outlineLevel="0" collapsed="false">
      <c r="A52" s="26" t="s">
        <v>95</v>
      </c>
      <c r="B52" s="47" t="s">
        <v>96</v>
      </c>
      <c r="C52" s="54"/>
      <c r="D52" s="28" t="s">
        <v>23</v>
      </c>
      <c r="E52" s="28" t="n">
        <v>6</v>
      </c>
      <c r="F52" s="29"/>
      <c r="G52" s="29"/>
    </row>
    <row r="53" customFormat="false" ht="14.65" hidden="false" customHeight="false" outlineLevel="0" collapsed="false">
      <c r="A53" s="59" t="n">
        <v>12</v>
      </c>
      <c r="B53" s="60" t="s">
        <v>97</v>
      </c>
      <c r="C53" s="61"/>
      <c r="D53" s="62"/>
      <c r="E53" s="62"/>
      <c r="F53" s="63"/>
      <c r="G53" s="63"/>
    </row>
    <row r="54" customFormat="false" ht="14.65" hidden="false" customHeight="false" outlineLevel="0" collapsed="false">
      <c r="A54" s="26" t="s">
        <v>98</v>
      </c>
      <c r="B54" s="1" t="s">
        <v>99</v>
      </c>
      <c r="C54" s="54" t="s">
        <v>25</v>
      </c>
      <c r="D54" s="28" t="s">
        <v>66</v>
      </c>
      <c r="E54" s="28" t="n">
        <v>500</v>
      </c>
      <c r="F54" s="64"/>
      <c r="G54" s="64"/>
    </row>
    <row r="55" customFormat="false" ht="14.65" hidden="false" customHeight="false" outlineLevel="0" collapsed="false">
      <c r="A55" s="26" t="s">
        <v>100</v>
      </c>
      <c r="B55" s="65" t="s">
        <v>101</v>
      </c>
      <c r="C55" s="54"/>
      <c r="D55" s="28" t="s">
        <v>102</v>
      </c>
      <c r="E55" s="28" t="n">
        <v>5</v>
      </c>
      <c r="F55" s="29"/>
      <c r="G55" s="29"/>
    </row>
    <row r="56" customFormat="false" ht="14.9" hidden="false" customHeight="false" outlineLevel="0" collapsed="false">
      <c r="A56" s="26" t="s">
        <v>103</v>
      </c>
      <c r="B56" s="38" t="s">
        <v>104</v>
      </c>
      <c r="C56" s="54"/>
      <c r="D56" s="28" t="s">
        <v>34</v>
      </c>
      <c r="E56" s="28" t="n">
        <v>2000</v>
      </c>
      <c r="F56" s="29"/>
      <c r="G56" s="29"/>
    </row>
    <row r="57" s="41" customFormat="true" ht="14.65" hidden="false" customHeight="false" outlineLevel="0" collapsed="false">
      <c r="A57" s="30" t="n">
        <v>13</v>
      </c>
      <c r="B57" s="31" t="s">
        <v>105</v>
      </c>
      <c r="C57" s="44"/>
      <c r="D57" s="32"/>
      <c r="E57" s="32"/>
      <c r="F57" s="33"/>
      <c r="G57" s="33"/>
      <c r="ALJ57" s="0"/>
      <c r="ALK57" s="0"/>
      <c r="ALL57" s="0"/>
      <c r="ALM57" s="0"/>
      <c r="ALN57" s="0"/>
      <c r="ALO57" s="0"/>
      <c r="ALP57" s="0"/>
      <c r="ALQ57" s="0"/>
      <c r="ALR57" s="0"/>
      <c r="ALS57" s="0"/>
      <c r="ALT57" s="0"/>
      <c r="ALU57" s="0"/>
      <c r="ALV57" s="0"/>
      <c r="ALW57" s="0"/>
      <c r="ALX57" s="0"/>
      <c r="ALY57" s="0"/>
      <c r="ALZ57" s="0"/>
      <c r="AMA57" s="0"/>
      <c r="AMB57" s="0"/>
      <c r="AMC57" s="0"/>
      <c r="AMD57" s="0"/>
      <c r="AME57" s="0"/>
      <c r="AMF57" s="0"/>
      <c r="AMG57" s="0"/>
      <c r="AMH57" s="0"/>
      <c r="AMI57" s="0"/>
      <c r="AMJ57" s="0"/>
    </row>
    <row r="58" s="41" customFormat="true" ht="14.65" hidden="false" customHeight="false" outlineLevel="0" collapsed="false">
      <c r="A58" s="26" t="s">
        <v>106</v>
      </c>
      <c r="B58" s="53" t="s">
        <v>107</v>
      </c>
      <c r="C58" s="54" t="s">
        <v>25</v>
      </c>
      <c r="D58" s="39"/>
      <c r="E58" s="39"/>
      <c r="F58" s="40"/>
      <c r="G58" s="40"/>
      <c r="ALJ58" s="0"/>
      <c r="ALK58" s="0"/>
      <c r="ALL58" s="0"/>
      <c r="ALM58" s="0"/>
      <c r="ALN58" s="0"/>
      <c r="ALO58" s="0"/>
      <c r="ALP58" s="0"/>
      <c r="ALQ58" s="0"/>
      <c r="ALR58" s="0"/>
      <c r="ALS58" s="0"/>
      <c r="ALT58" s="0"/>
      <c r="ALU58" s="0"/>
      <c r="ALV58" s="0"/>
      <c r="ALW58" s="0"/>
      <c r="ALX58" s="0"/>
      <c r="ALY58" s="0"/>
      <c r="ALZ58" s="0"/>
      <c r="AMA58" s="0"/>
      <c r="AMB58" s="0"/>
      <c r="AMC58" s="0"/>
      <c r="AMD58" s="0"/>
      <c r="AME58" s="0"/>
      <c r="AMF58" s="0"/>
      <c r="AMG58" s="0"/>
      <c r="AMH58" s="0"/>
      <c r="AMI58" s="0"/>
      <c r="AMJ58" s="0"/>
    </row>
    <row r="59" s="41" customFormat="true" ht="14.65" hidden="false" customHeight="false" outlineLevel="0" collapsed="false">
      <c r="A59" s="26" t="s">
        <v>108</v>
      </c>
      <c r="B59" s="27" t="s">
        <v>109</v>
      </c>
      <c r="C59" s="54"/>
      <c r="D59" s="28" t="s">
        <v>66</v>
      </c>
      <c r="E59" s="39" t="n">
        <v>2500</v>
      </c>
      <c r="F59" s="40"/>
      <c r="G59" s="40"/>
      <c r="ALJ59" s="0"/>
      <c r="ALK59" s="0"/>
      <c r="ALL59" s="0"/>
      <c r="ALM59" s="0"/>
      <c r="ALN59" s="0"/>
      <c r="ALO59" s="0"/>
      <c r="ALP59" s="0"/>
      <c r="ALQ59" s="0"/>
      <c r="ALR59" s="0"/>
      <c r="ALS59" s="0"/>
      <c r="ALT59" s="0"/>
      <c r="ALU59" s="0"/>
      <c r="ALV59" s="0"/>
      <c r="ALW59" s="0"/>
      <c r="ALX59" s="0"/>
      <c r="ALY59" s="0"/>
      <c r="ALZ59" s="0"/>
      <c r="AMA59" s="0"/>
      <c r="AMB59" s="0"/>
      <c r="AMC59" s="0"/>
      <c r="AMD59" s="0"/>
      <c r="AME59" s="0"/>
      <c r="AMF59" s="0"/>
      <c r="AMG59" s="0"/>
      <c r="AMH59" s="0"/>
      <c r="AMI59" s="0"/>
      <c r="AMJ59" s="0"/>
    </row>
    <row r="60" customFormat="false" ht="14.65" hidden="false" customHeight="false" outlineLevel="0" collapsed="false">
      <c r="A60" s="26" t="s">
        <v>110</v>
      </c>
      <c r="B60" s="27" t="s">
        <v>111</v>
      </c>
      <c r="C60" s="54"/>
      <c r="D60" s="28" t="s">
        <v>66</v>
      </c>
      <c r="E60" s="28" t="n">
        <v>500</v>
      </c>
      <c r="F60" s="29"/>
      <c r="G60" s="29"/>
    </row>
    <row r="61" s="25" customFormat="true" ht="14.65" hidden="false" customHeight="false" outlineLevel="0" collapsed="false">
      <c r="A61" s="30" t="n">
        <v>14</v>
      </c>
      <c r="B61" s="31" t="s">
        <v>112</v>
      </c>
      <c r="C61" s="66"/>
      <c r="D61" s="32"/>
      <c r="E61" s="32"/>
      <c r="F61" s="33"/>
      <c r="G61" s="33"/>
      <c r="ALJ61" s="0"/>
      <c r="ALK61" s="0"/>
      <c r="ALL61" s="0"/>
      <c r="ALM61" s="0"/>
      <c r="ALN61" s="0"/>
      <c r="ALO61" s="0"/>
      <c r="ALP61" s="0"/>
      <c r="ALQ61" s="0"/>
      <c r="ALR61" s="0"/>
      <c r="ALS61" s="0"/>
      <c r="ALT61" s="0"/>
      <c r="ALU61" s="0"/>
      <c r="ALV61" s="0"/>
      <c r="ALW61" s="0"/>
      <c r="ALX61" s="0"/>
      <c r="ALY61" s="0"/>
      <c r="ALZ61" s="0"/>
      <c r="AMA61" s="0"/>
      <c r="AMB61" s="0"/>
      <c r="AMC61" s="0"/>
      <c r="AMD61" s="0"/>
      <c r="AME61" s="0"/>
      <c r="AMF61" s="0"/>
      <c r="AMG61" s="0"/>
      <c r="AMH61" s="0"/>
      <c r="AMI61" s="0"/>
      <c r="AMJ61" s="0"/>
    </row>
    <row r="62" customFormat="false" ht="14.65" hidden="false" customHeight="false" outlineLevel="0" collapsed="false">
      <c r="A62" s="26" t="s">
        <v>113</v>
      </c>
      <c r="B62" s="58" t="s">
        <v>114</v>
      </c>
      <c r="C62" s="66" t="s">
        <v>115</v>
      </c>
      <c r="D62" s="28" t="s">
        <v>66</v>
      </c>
      <c r="E62" s="28" t="n">
        <v>7</v>
      </c>
      <c r="F62" s="29"/>
      <c r="G62" s="29"/>
    </row>
    <row r="63" s="25" customFormat="true" ht="14.65" hidden="false" customHeight="false" outlineLevel="0" collapsed="false">
      <c r="A63" s="30" t="n">
        <v>15</v>
      </c>
      <c r="B63" s="31" t="s">
        <v>116</v>
      </c>
      <c r="C63" s="67" t="s">
        <v>117</v>
      </c>
      <c r="D63" s="32"/>
      <c r="E63" s="32"/>
      <c r="F63" s="33"/>
      <c r="G63" s="33"/>
      <c r="ALJ63" s="0"/>
      <c r="ALK63" s="0"/>
      <c r="ALL63" s="0"/>
      <c r="ALM63" s="0"/>
      <c r="ALN63" s="0"/>
      <c r="ALO63" s="0"/>
      <c r="ALP63" s="0"/>
      <c r="ALQ63" s="0"/>
      <c r="ALR63" s="0"/>
      <c r="ALS63" s="0"/>
      <c r="ALT63" s="0"/>
      <c r="ALU63" s="0"/>
      <c r="ALV63" s="0"/>
      <c r="ALW63" s="0"/>
      <c r="ALX63" s="0"/>
      <c r="ALY63" s="0"/>
      <c r="ALZ63" s="0"/>
      <c r="AMA63" s="0"/>
      <c r="AMB63" s="0"/>
      <c r="AMC63" s="0"/>
      <c r="AMD63" s="0"/>
      <c r="AME63" s="0"/>
      <c r="AMF63" s="0"/>
      <c r="AMG63" s="0"/>
      <c r="AMH63" s="0"/>
      <c r="AMI63" s="0"/>
      <c r="AMJ63" s="0"/>
    </row>
    <row r="64" customFormat="false" ht="14.65" hidden="false" customHeight="false" outlineLevel="0" collapsed="false">
      <c r="A64" s="26" t="s">
        <v>118</v>
      </c>
      <c r="B64" s="27" t="s">
        <v>119</v>
      </c>
      <c r="C64" s="67"/>
      <c r="D64" s="28" t="s">
        <v>66</v>
      </c>
      <c r="E64" s="28" t="n">
        <v>6000</v>
      </c>
      <c r="F64" s="29"/>
      <c r="G64" s="29"/>
    </row>
    <row r="65" customFormat="false" ht="14.65" hidden="false" customHeight="false" outlineLevel="0" collapsed="false">
      <c r="A65" s="26" t="s">
        <v>120</v>
      </c>
      <c r="B65" s="27" t="s">
        <v>121</v>
      </c>
      <c r="C65" s="67"/>
      <c r="D65" s="28" t="s">
        <v>66</v>
      </c>
      <c r="E65" s="28" t="n">
        <v>3000</v>
      </c>
      <c r="F65" s="29"/>
      <c r="G65" s="29"/>
    </row>
    <row r="66" s="25" customFormat="true" ht="14.65" hidden="false" customHeight="false" outlineLevel="0" collapsed="false">
      <c r="A66" s="30" t="n">
        <v>16</v>
      </c>
      <c r="B66" s="31" t="s">
        <v>122</v>
      </c>
      <c r="C66" s="67"/>
      <c r="D66" s="32"/>
      <c r="E66" s="32"/>
      <c r="F66" s="33"/>
      <c r="G66" s="33"/>
      <c r="ALJ66" s="0"/>
      <c r="ALK66" s="0"/>
      <c r="ALL66" s="0"/>
      <c r="ALM66" s="0"/>
      <c r="ALN66" s="0"/>
      <c r="ALO66" s="0"/>
      <c r="ALP66" s="0"/>
      <c r="ALQ66" s="0"/>
      <c r="ALR66" s="0"/>
      <c r="ALS66" s="0"/>
      <c r="ALT66" s="0"/>
      <c r="ALU66" s="0"/>
      <c r="ALV66" s="0"/>
      <c r="ALW66" s="0"/>
      <c r="ALX66" s="0"/>
      <c r="ALY66" s="0"/>
      <c r="ALZ66" s="0"/>
      <c r="AMA66" s="0"/>
      <c r="AMB66" s="0"/>
      <c r="AMC66" s="0"/>
      <c r="AMD66" s="0"/>
      <c r="AME66" s="0"/>
      <c r="AMF66" s="0"/>
      <c r="AMG66" s="0"/>
      <c r="AMH66" s="0"/>
      <c r="AMI66" s="0"/>
      <c r="AMJ66" s="0"/>
    </row>
    <row r="67" customFormat="false" ht="14.65" hidden="false" customHeight="false" outlineLevel="0" collapsed="false">
      <c r="A67" s="26" t="s">
        <v>123</v>
      </c>
      <c r="B67" s="27" t="s">
        <v>124</v>
      </c>
      <c r="C67" s="67"/>
      <c r="D67" s="28" t="s">
        <v>66</v>
      </c>
      <c r="E67" s="28" t="n">
        <v>1750</v>
      </c>
      <c r="F67" s="29"/>
      <c r="G67" s="29"/>
    </row>
    <row r="68" customFormat="false" ht="14.65" hidden="false" customHeight="false" outlineLevel="0" collapsed="false">
      <c r="A68" s="26" t="s">
        <v>125</v>
      </c>
      <c r="B68" s="27" t="s">
        <v>126</v>
      </c>
      <c r="C68" s="67"/>
      <c r="D68" s="28" t="s">
        <v>66</v>
      </c>
      <c r="E68" s="28" t="n">
        <v>1000</v>
      </c>
      <c r="F68" s="29"/>
      <c r="G68" s="29"/>
    </row>
    <row r="69" customFormat="false" ht="14.65" hidden="false" customHeight="false" outlineLevel="0" collapsed="false">
      <c r="A69" s="26" t="s">
        <v>127</v>
      </c>
      <c r="B69" s="27" t="s">
        <v>128</v>
      </c>
      <c r="C69" s="67"/>
      <c r="D69" s="28" t="s">
        <v>66</v>
      </c>
      <c r="E69" s="28" t="n">
        <v>250</v>
      </c>
      <c r="F69" s="29"/>
      <c r="G69" s="29"/>
    </row>
    <row r="70" customFormat="false" ht="14.65" hidden="false" customHeight="false" outlineLevel="0" collapsed="false">
      <c r="A70" s="26" t="s">
        <v>129</v>
      </c>
      <c r="B70" s="27" t="s">
        <v>130</v>
      </c>
      <c r="C70" s="67"/>
      <c r="D70" s="28" t="s">
        <v>66</v>
      </c>
      <c r="E70" s="28" t="n">
        <v>3000</v>
      </c>
      <c r="F70" s="29"/>
      <c r="G70" s="29"/>
    </row>
    <row r="71" s="25" customFormat="true" ht="14.65" hidden="false" customHeight="false" outlineLevel="0" collapsed="false">
      <c r="A71" s="30" t="n">
        <v>17</v>
      </c>
      <c r="B71" s="31" t="s">
        <v>131</v>
      </c>
      <c r="C71" s="67"/>
      <c r="D71" s="32"/>
      <c r="E71" s="32"/>
      <c r="F71" s="33"/>
      <c r="G71" s="33"/>
      <c r="ALJ71" s="0"/>
      <c r="ALK71" s="0"/>
      <c r="ALL71" s="0"/>
      <c r="ALM71" s="0"/>
      <c r="ALN71" s="0"/>
      <c r="ALO71" s="0"/>
      <c r="ALP71" s="0"/>
      <c r="ALQ71" s="0"/>
      <c r="ALR71" s="0"/>
      <c r="ALS71" s="0"/>
      <c r="ALT71" s="0"/>
      <c r="ALU71" s="0"/>
      <c r="ALV71" s="0"/>
      <c r="ALW71" s="0"/>
      <c r="ALX71" s="0"/>
      <c r="ALY71" s="0"/>
      <c r="ALZ71" s="0"/>
      <c r="AMA71" s="0"/>
      <c r="AMB71" s="0"/>
      <c r="AMC71" s="0"/>
      <c r="AMD71" s="0"/>
      <c r="AME71" s="0"/>
      <c r="AMF71" s="0"/>
      <c r="AMG71" s="0"/>
      <c r="AMH71" s="0"/>
      <c r="AMI71" s="0"/>
      <c r="AMJ71" s="0"/>
    </row>
    <row r="72" customFormat="false" ht="14.65" hidden="false" customHeight="false" outlineLevel="0" collapsed="false">
      <c r="A72" s="26" t="s">
        <v>132</v>
      </c>
      <c r="B72" s="27" t="s">
        <v>133</v>
      </c>
      <c r="C72" s="67"/>
      <c r="D72" s="28" t="s">
        <v>23</v>
      </c>
      <c r="E72" s="28" t="n">
        <v>3</v>
      </c>
      <c r="F72" s="29"/>
      <c r="G72" s="29"/>
    </row>
    <row r="73" customFormat="false" ht="14.65" hidden="false" customHeight="false" outlineLevel="0" collapsed="false">
      <c r="A73" s="26" t="s">
        <v>134</v>
      </c>
      <c r="B73" s="27" t="s">
        <v>135</v>
      </c>
      <c r="C73" s="67"/>
      <c r="D73" s="28" t="s">
        <v>23</v>
      </c>
      <c r="E73" s="28" t="n">
        <v>4</v>
      </c>
      <c r="F73" s="29"/>
      <c r="G73" s="29"/>
    </row>
    <row r="74" customFormat="false" ht="14.65" hidden="false" customHeight="false" outlineLevel="0" collapsed="false">
      <c r="A74" s="26" t="s">
        <v>136</v>
      </c>
      <c r="B74" s="27" t="s">
        <v>137</v>
      </c>
      <c r="C74" s="67"/>
      <c r="D74" s="28" t="s">
        <v>66</v>
      </c>
      <c r="E74" s="28" t="n">
        <v>6600</v>
      </c>
      <c r="F74" s="29"/>
      <c r="G74" s="29"/>
    </row>
    <row r="75" s="25" customFormat="true" ht="14.9" hidden="false" customHeight="false" outlineLevel="0" collapsed="false">
      <c r="A75" s="30"/>
      <c r="B75" s="68" t="s">
        <v>138</v>
      </c>
      <c r="C75" s="69"/>
      <c r="D75" s="32"/>
      <c r="E75" s="32"/>
      <c r="F75" s="33"/>
      <c r="G75" s="33"/>
      <c r="ALJ75" s="0"/>
      <c r="ALK75" s="0"/>
      <c r="ALL75" s="0"/>
      <c r="ALM75" s="0"/>
      <c r="ALN75" s="0"/>
      <c r="ALO75" s="0"/>
      <c r="ALP75" s="0"/>
      <c r="ALQ75" s="0"/>
      <c r="ALR75" s="0"/>
      <c r="ALS75" s="0"/>
      <c r="ALT75" s="0"/>
      <c r="ALU75" s="0"/>
      <c r="ALV75" s="0"/>
      <c r="ALW75" s="0"/>
      <c r="ALX75" s="0"/>
      <c r="ALY75" s="0"/>
      <c r="ALZ75" s="0"/>
      <c r="AMA75" s="0"/>
      <c r="AMB75" s="0"/>
      <c r="AMC75" s="0"/>
      <c r="AMD75" s="0"/>
      <c r="AME75" s="0"/>
      <c r="AMF75" s="0"/>
      <c r="AMG75" s="0"/>
      <c r="AMH75" s="0"/>
      <c r="AMI75" s="0"/>
      <c r="AMJ75" s="0"/>
    </row>
    <row r="76" customFormat="false" ht="14.9" hidden="false" customHeight="false" outlineLevel="0" collapsed="false">
      <c r="A76" s="26" t="s">
        <v>139</v>
      </c>
      <c r="B76" s="70" t="s">
        <v>140</v>
      </c>
      <c r="C76" s="35" t="s">
        <v>25</v>
      </c>
      <c r="D76" s="28" t="s">
        <v>23</v>
      </c>
      <c r="E76" s="28" t="n">
        <v>1</v>
      </c>
      <c r="F76" s="29"/>
      <c r="G76" s="29"/>
    </row>
    <row r="77" customFormat="false" ht="28.35" hidden="false" customHeight="false" outlineLevel="0" collapsed="false">
      <c r="A77" s="26" t="s">
        <v>141</v>
      </c>
      <c r="B77" s="70" t="s">
        <v>142</v>
      </c>
      <c r="C77" s="35"/>
      <c r="D77" s="28" t="s">
        <v>13</v>
      </c>
      <c r="E77" s="28" t="n">
        <v>1</v>
      </c>
      <c r="F77" s="29"/>
      <c r="G77" s="29"/>
    </row>
    <row r="78" customFormat="false" ht="14.9" hidden="false" customHeight="false" outlineLevel="0" collapsed="false">
      <c r="A78" s="26" t="s">
        <v>143</v>
      </c>
      <c r="B78" s="70" t="s">
        <v>144</v>
      </c>
      <c r="C78" s="35"/>
      <c r="D78" s="28" t="s">
        <v>13</v>
      </c>
      <c r="E78" s="28" t="n">
        <v>1</v>
      </c>
      <c r="F78" s="29"/>
      <c r="G78" s="29"/>
    </row>
    <row r="79" customFormat="false" ht="30.55" hidden="false" customHeight="false" outlineLevel="0" collapsed="false">
      <c r="A79" s="26" t="s">
        <v>145</v>
      </c>
      <c r="B79" s="71" t="s">
        <v>146</v>
      </c>
      <c r="C79" s="35"/>
      <c r="D79" s="28" t="s">
        <v>13</v>
      </c>
      <c r="E79" s="28" t="n">
        <v>1</v>
      </c>
      <c r="F79" s="29"/>
      <c r="G79" s="29"/>
    </row>
    <row r="80" customFormat="false" ht="14.65" hidden="false" customHeight="false" outlineLevel="0" collapsed="false">
      <c r="A80" s="26" t="n">
        <v>22</v>
      </c>
      <c r="B80" s="72" t="s">
        <v>147</v>
      </c>
      <c r="C80" s="35"/>
      <c r="D80" s="28" t="s">
        <v>13</v>
      </c>
      <c r="E80" s="28" t="n">
        <v>1</v>
      </c>
      <c r="F80" s="29"/>
      <c r="G80" s="29"/>
    </row>
    <row r="81" customFormat="false" ht="28.35" hidden="false" customHeight="false" outlineLevel="0" collapsed="false">
      <c r="A81" s="26" t="s">
        <v>148</v>
      </c>
      <c r="B81" s="73" t="s">
        <v>149</v>
      </c>
      <c r="C81" s="35"/>
      <c r="D81" s="28" t="s">
        <v>20</v>
      </c>
      <c r="E81" s="28" t="n">
        <v>2</v>
      </c>
      <c r="F81" s="29"/>
      <c r="G81" s="29"/>
    </row>
    <row r="82" customFormat="false" ht="14.65" hidden="false" customHeight="false" outlineLevel="0" collapsed="false">
      <c r="A82" s="26" t="n">
        <v>24</v>
      </c>
      <c r="B82" s="74" t="s">
        <v>150</v>
      </c>
      <c r="C82" s="35"/>
      <c r="D82" s="28"/>
      <c r="E82" s="28"/>
      <c r="F82" s="29"/>
      <c r="G82" s="29"/>
    </row>
    <row r="83" customFormat="false" ht="28.35" hidden="false" customHeight="false" outlineLevel="0" collapsed="false">
      <c r="A83" s="26" t="s">
        <v>151</v>
      </c>
      <c r="B83" s="73" t="s">
        <v>152</v>
      </c>
      <c r="C83" s="35"/>
      <c r="D83" s="28" t="s">
        <v>66</v>
      </c>
      <c r="E83" s="28" t="n">
        <v>300</v>
      </c>
      <c r="F83" s="29"/>
      <c r="G83" s="29"/>
    </row>
    <row r="84" customFormat="false" ht="28.35" hidden="false" customHeight="false" outlineLevel="0" collapsed="false">
      <c r="A84" s="26" t="s">
        <v>153</v>
      </c>
      <c r="B84" s="73" t="s">
        <v>154</v>
      </c>
      <c r="C84" s="35"/>
      <c r="D84" s="28" t="s">
        <v>66</v>
      </c>
      <c r="E84" s="28" t="n">
        <v>100</v>
      </c>
      <c r="F84" s="29"/>
      <c r="G84" s="29"/>
    </row>
    <row r="85" customFormat="false" ht="28.35" hidden="false" customHeight="false" outlineLevel="0" collapsed="false">
      <c r="A85" s="26" t="s">
        <v>155</v>
      </c>
      <c r="B85" s="73" t="s">
        <v>156</v>
      </c>
      <c r="C85" s="35"/>
      <c r="D85" s="28" t="s">
        <v>34</v>
      </c>
      <c r="E85" s="28" t="n">
        <v>900</v>
      </c>
      <c r="F85" s="29"/>
      <c r="G85" s="29"/>
    </row>
    <row r="86" customFormat="false" ht="28.35" hidden="false" customHeight="false" outlineLevel="0" collapsed="false">
      <c r="A86" s="26" t="s">
        <v>157</v>
      </c>
      <c r="B86" s="73" t="s">
        <v>158</v>
      </c>
      <c r="C86" s="35"/>
      <c r="D86" s="28" t="s">
        <v>34</v>
      </c>
      <c r="E86" s="28" t="n">
        <v>300</v>
      </c>
      <c r="F86" s="29"/>
      <c r="G86" s="29"/>
    </row>
    <row r="87" customFormat="false" ht="14.9" hidden="false" customHeight="false" outlineLevel="0" collapsed="false">
      <c r="A87" s="26"/>
      <c r="B87" s="75" t="s">
        <v>159</v>
      </c>
      <c r="C87" s="35"/>
      <c r="D87" s="28" t="s">
        <v>34</v>
      </c>
      <c r="E87" s="28"/>
      <c r="F87" s="29"/>
      <c r="G87" s="29"/>
    </row>
    <row r="88" customFormat="false" ht="14.9" hidden="false" customHeight="false" outlineLevel="0" collapsed="false">
      <c r="A88" s="26" t="s">
        <v>160</v>
      </c>
      <c r="B88" s="76" t="s">
        <v>161</v>
      </c>
      <c r="C88" s="35"/>
      <c r="D88" s="28" t="s">
        <v>34</v>
      </c>
      <c r="E88" s="28" t="n">
        <v>900</v>
      </c>
      <c r="F88" s="29"/>
      <c r="G88" s="29"/>
    </row>
    <row r="89" customFormat="false" ht="14.9" hidden="false" customHeight="false" outlineLevel="0" collapsed="false">
      <c r="A89" s="26" t="s">
        <v>162</v>
      </c>
      <c r="B89" s="76" t="s">
        <v>163</v>
      </c>
      <c r="C89" s="35"/>
      <c r="D89" s="28" t="s">
        <v>34</v>
      </c>
      <c r="E89" s="28" t="n">
        <v>300</v>
      </c>
      <c r="F89" s="29"/>
      <c r="G89" s="29"/>
    </row>
    <row r="90" customFormat="false" ht="14.9" hidden="false" customHeight="false" outlineLevel="0" collapsed="false">
      <c r="A90" s="26"/>
      <c r="B90" s="76" t="s">
        <v>164</v>
      </c>
      <c r="C90" s="35"/>
      <c r="D90" s="28"/>
      <c r="E90" s="28"/>
      <c r="F90" s="29"/>
      <c r="G90" s="29"/>
    </row>
    <row r="91" customFormat="false" ht="14.9" hidden="false" customHeight="false" outlineLevel="0" collapsed="false">
      <c r="A91" s="26" t="s">
        <v>165</v>
      </c>
      <c r="B91" s="73" t="s">
        <v>166</v>
      </c>
      <c r="C91" s="35"/>
      <c r="D91" s="28" t="s">
        <v>49</v>
      </c>
      <c r="E91" s="28" t="n">
        <v>38</v>
      </c>
      <c r="F91" s="29"/>
      <c r="G91" s="29"/>
    </row>
    <row r="92" customFormat="false" ht="14.9" hidden="false" customHeight="false" outlineLevel="0" collapsed="false">
      <c r="A92" s="26" t="s">
        <v>167</v>
      </c>
      <c r="B92" s="73" t="s">
        <v>168</v>
      </c>
      <c r="C92" s="35"/>
      <c r="D92" s="28" t="s">
        <v>49</v>
      </c>
      <c r="E92" s="28" t="n">
        <v>25</v>
      </c>
      <c r="F92" s="29"/>
      <c r="G92" s="29"/>
    </row>
    <row r="93" customFormat="false" ht="12.8" hidden="false" customHeight="false" outlineLevel="0" collapsed="false">
      <c r="A93" s="15"/>
      <c r="B93" s="15"/>
      <c r="C93" s="15"/>
      <c r="D93" s="77"/>
      <c r="E93" s="15"/>
      <c r="F93" s="78"/>
      <c r="G93" s="15"/>
    </row>
    <row r="94" customFormat="false" ht="12.8" hidden="false" customHeight="false" outlineLevel="0" collapsed="false">
      <c r="A94" s="15"/>
      <c r="B94" s="15"/>
      <c r="C94" s="15"/>
      <c r="D94" s="77"/>
      <c r="E94" s="3"/>
      <c r="F94" s="79" t="s">
        <v>169</v>
      </c>
      <c r="G94" s="79"/>
    </row>
    <row r="95" customFormat="false" ht="12.8" hidden="false" customHeight="false" outlineLevel="0" collapsed="false">
      <c r="A95" s="3"/>
      <c r="B95" s="15"/>
      <c r="C95" s="3"/>
      <c r="D95" s="10"/>
      <c r="E95" s="3"/>
      <c r="F95" s="79" t="s">
        <v>170</v>
      </c>
      <c r="G95" s="79"/>
    </row>
    <row r="96" customFormat="false" ht="12.8" hidden="false" customHeight="false" outlineLevel="0" collapsed="false">
      <c r="A96" s="3"/>
      <c r="B96" s="15"/>
      <c r="C96" s="3"/>
      <c r="D96" s="10"/>
      <c r="E96" s="3"/>
      <c r="F96" s="79" t="s">
        <v>171</v>
      </c>
      <c r="G96" s="79"/>
    </row>
    <row r="97" customFormat="false" ht="12.8" hidden="false" customHeight="false" outlineLevel="0" collapsed="false">
      <c r="A97" s="3"/>
      <c r="B97" s="15"/>
      <c r="C97" s="3"/>
      <c r="D97" s="10"/>
      <c r="E97" s="3"/>
      <c r="F97" s="3"/>
      <c r="G97" s="3"/>
    </row>
    <row r="98" customFormat="false" ht="13.8" hidden="false" customHeight="false" outlineLevel="0" collapsed="false">
      <c r="A98" s="3"/>
      <c r="B98" s="15"/>
      <c r="C98" s="3"/>
      <c r="D98" s="10"/>
      <c r="E98" s="3"/>
      <c r="F98" s="80"/>
      <c r="G98" s="81"/>
    </row>
    <row r="99" customFormat="false" ht="13.8" hidden="false" customHeight="false" outlineLevel="0" collapsed="false">
      <c r="A99" s="3"/>
      <c r="B99" s="15"/>
      <c r="C99" s="3"/>
      <c r="D99" s="10"/>
      <c r="E99" s="3"/>
      <c r="F99" s="15"/>
      <c r="G99" s="81"/>
    </row>
  </sheetData>
  <mergeCells count="9">
    <mergeCell ref="C10:C16"/>
    <mergeCell ref="C17:C27"/>
    <mergeCell ref="C28:C39"/>
    <mergeCell ref="C42:C44"/>
    <mergeCell ref="C46:C52"/>
    <mergeCell ref="C54:C56"/>
    <mergeCell ref="C58:C60"/>
    <mergeCell ref="C63:C74"/>
    <mergeCell ref="C76:C92"/>
  </mergeCells>
  <dataValidations count="2">
    <dataValidation allowBlank="true" errorStyle="stop" operator="equal" prompt="F.&#10;m²&#10;T.&#10;m3&#10;u.&#10;J." promptTitle="Unité" showDropDown="false" showErrorMessage="false" showInputMessage="false" sqref="D1:D2 D8 D93:D94" type="list">
      <formula1>"F.,m²,T.,m3,U.,J.,dm/m,t-km,m."</formula1>
      <formula2>0</formula2>
    </dataValidation>
    <dataValidation allowBlank="true" errorStyle="stop" operator="equal" prompt="F.&#10;m²&#10;T.&#10;m3&#10;u.&#10;J." promptTitle="Unité" showDropDown="false" showErrorMessage="false" showInputMessage="false" sqref="E1:E2 E8" type="list">
      <formula1>"F.,m²,T.,m3,U.,J.,dm/m,t-km,ml."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&amp;CDE avec tous les prix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67"/>
  <sheetViews>
    <sheetView showFormulas="false" showGridLines="true" showRowColHeaders="true" showZeros="true" rightToLeft="false" tabSelected="true" showOutlineSymbols="true" defaultGridColor="true" view="normal" topLeftCell="A40" colorId="64" zoomScale="120" zoomScaleNormal="120" zoomScalePageLayoutView="100" workbookViewId="0">
      <selection pane="topLeft" activeCell="C57" activeCellId="0" sqref="C57"/>
    </sheetView>
  </sheetViews>
  <sheetFormatPr defaultColWidth="11.53515625" defaultRowHeight="12.8" zeroHeight="false" outlineLevelRow="0" outlineLevelCol="0"/>
  <cols>
    <col collapsed="false" customWidth="true" hidden="false" outlineLevel="0" max="2" min="2" style="1" width="70.6"/>
    <col collapsed="false" customWidth="false" hidden="false" outlineLevel="0" max="4" min="4" style="2" width="11.52"/>
    <col collapsed="false" customWidth="true" hidden="false" outlineLevel="0" max="7" min="7" style="0" width="16.79"/>
  </cols>
  <sheetData>
    <row r="1" customFormat="false" ht="15" hidden="false" customHeight="false" outlineLevel="0" collapsed="false">
      <c r="A1" s="3"/>
      <c r="B1" s="4"/>
      <c r="C1" s="5"/>
      <c r="D1" s="5"/>
      <c r="E1" s="6"/>
      <c r="F1" s="3"/>
      <c r="G1" s="7"/>
    </row>
    <row r="2" customFormat="false" ht="15" hidden="false" customHeight="false" outlineLevel="0" collapsed="false">
      <c r="A2" s="3"/>
      <c r="B2" s="4" t="s">
        <v>172</v>
      </c>
      <c r="C2" s="5"/>
      <c r="D2" s="5"/>
      <c r="E2" s="6"/>
      <c r="F2" s="3"/>
      <c r="G2" s="7"/>
    </row>
    <row r="3" customFormat="false" ht="15" hidden="false" customHeight="false" outlineLevel="0" collapsed="false">
      <c r="A3" s="8"/>
      <c r="B3" s="9"/>
      <c r="C3" s="3"/>
      <c r="D3" s="10"/>
      <c r="E3" s="3"/>
      <c r="F3" s="3"/>
      <c r="G3" s="11"/>
    </row>
    <row r="4" customFormat="false" ht="15" hidden="false" customHeight="false" outlineLevel="0" collapsed="false">
      <c r="A4" s="8"/>
      <c r="B4" s="4" t="s">
        <v>1</v>
      </c>
      <c r="C4" s="3"/>
      <c r="D4" s="10"/>
      <c r="E4" s="3"/>
      <c r="F4" s="3"/>
      <c r="G4" s="11"/>
    </row>
    <row r="5" customFormat="false" ht="12.8" hidden="false" customHeight="false" outlineLevel="0" collapsed="false">
      <c r="B5" s="4"/>
      <c r="C5" s="3"/>
      <c r="D5" s="10"/>
      <c r="E5" s="3"/>
      <c r="F5" s="3"/>
      <c r="G5" s="11"/>
    </row>
    <row r="6" customFormat="false" ht="12.8" hidden="false" customHeight="false" outlineLevel="0" collapsed="false">
      <c r="B6" s="12"/>
      <c r="C6" s="3"/>
      <c r="D6" s="10"/>
      <c r="E6" s="3"/>
      <c r="F6" s="3"/>
      <c r="G6" s="11"/>
    </row>
    <row r="7" customFormat="false" ht="15" hidden="false" customHeight="false" outlineLevel="0" collapsed="false">
      <c r="A7" s="8"/>
      <c r="B7" s="13"/>
      <c r="C7" s="3"/>
      <c r="D7" s="10"/>
      <c r="E7" s="3"/>
      <c r="F7" s="3"/>
      <c r="G7" s="3"/>
    </row>
    <row r="8" customFormat="false" ht="15" hidden="false" customHeight="false" outlineLevel="0" collapsed="false">
      <c r="A8" s="14"/>
      <c r="B8" s="15"/>
      <c r="C8" s="5"/>
      <c r="D8" s="5"/>
      <c r="E8" s="6"/>
      <c r="F8" s="3"/>
      <c r="G8" s="3"/>
    </row>
    <row r="9" customFormat="false" ht="39.55" hidden="false" customHeight="false" outlineLevel="0" collapsed="false">
      <c r="A9" s="16" t="s">
        <v>2</v>
      </c>
      <c r="B9" s="17" t="s">
        <v>3</v>
      </c>
      <c r="C9" s="16" t="s">
        <v>4</v>
      </c>
      <c r="D9" s="18" t="s">
        <v>5</v>
      </c>
      <c r="E9" s="18" t="s">
        <v>6</v>
      </c>
      <c r="F9" s="19" t="s">
        <v>7</v>
      </c>
      <c r="G9" s="19" t="s">
        <v>8</v>
      </c>
    </row>
    <row r="10" s="25" customFormat="true" ht="15.5" hidden="false" customHeight="true" outlineLevel="0" collapsed="false">
      <c r="A10" s="20" t="n">
        <v>1</v>
      </c>
      <c r="B10" s="21" t="s">
        <v>9</v>
      </c>
      <c r="C10" s="22" t="s">
        <v>10</v>
      </c>
      <c r="D10" s="23"/>
      <c r="E10" s="24"/>
      <c r="F10" s="23"/>
      <c r="G10" s="23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25.35" hidden="false" customHeight="false" outlineLevel="0" collapsed="false">
      <c r="A11" s="26" t="s">
        <v>173</v>
      </c>
      <c r="B11" s="27" t="s">
        <v>174</v>
      </c>
      <c r="C11" s="22"/>
      <c r="D11" s="28" t="s">
        <v>13</v>
      </c>
      <c r="E11" s="28" t="n">
        <v>1</v>
      </c>
      <c r="F11" s="29"/>
      <c r="G11" s="29"/>
    </row>
    <row r="12" s="25" customFormat="true" ht="14.65" hidden="false" customHeight="false" outlineLevel="0" collapsed="false">
      <c r="A12" s="30" t="n">
        <v>2</v>
      </c>
      <c r="B12" s="31" t="s">
        <v>14</v>
      </c>
      <c r="C12" s="22"/>
      <c r="D12" s="32"/>
      <c r="E12" s="32"/>
      <c r="F12" s="33"/>
      <c r="G12" s="33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4.65" hidden="false" customHeight="false" outlineLevel="0" collapsed="false">
      <c r="A13" s="26" t="s">
        <v>175</v>
      </c>
      <c r="B13" s="27" t="s">
        <v>176</v>
      </c>
      <c r="C13" s="22"/>
      <c r="D13" s="28" t="s">
        <v>13</v>
      </c>
      <c r="E13" s="28" t="n">
        <v>1</v>
      </c>
      <c r="F13" s="29"/>
      <c r="G13" s="29"/>
    </row>
    <row r="14" s="25" customFormat="true" ht="14.65" hidden="false" customHeight="false" outlineLevel="0" collapsed="false">
      <c r="A14" s="30" t="n">
        <v>4</v>
      </c>
      <c r="B14" s="31" t="s">
        <v>17</v>
      </c>
      <c r="C14" s="22"/>
      <c r="D14" s="34"/>
      <c r="E14" s="34"/>
      <c r="F14" s="33"/>
      <c r="G14" s="33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4.65" hidden="false" customHeight="false" outlineLevel="0" collapsed="false">
      <c r="A15" s="26" t="s">
        <v>18</v>
      </c>
      <c r="B15" s="27" t="s">
        <v>19</v>
      </c>
      <c r="C15" s="22"/>
      <c r="D15" s="28" t="s">
        <v>20</v>
      </c>
      <c r="E15" s="28" t="n">
        <v>7</v>
      </c>
      <c r="F15" s="29"/>
      <c r="G15" s="29"/>
    </row>
    <row r="16" customFormat="false" ht="14.65" hidden="false" customHeight="false" outlineLevel="0" collapsed="false">
      <c r="A16" s="26" t="s">
        <v>177</v>
      </c>
      <c r="B16" s="27" t="s">
        <v>178</v>
      </c>
      <c r="C16" s="22"/>
      <c r="D16" s="28" t="s">
        <v>23</v>
      </c>
      <c r="E16" s="28" t="n">
        <v>2</v>
      </c>
      <c r="F16" s="29"/>
      <c r="G16" s="29"/>
    </row>
    <row r="17" s="25" customFormat="true" ht="14.65" hidden="false" customHeight="false" outlineLevel="0" collapsed="false">
      <c r="A17" s="30" t="n">
        <v>5</v>
      </c>
      <c r="B17" s="31" t="s">
        <v>24</v>
      </c>
      <c r="C17" s="33"/>
      <c r="D17" s="33"/>
      <c r="E17" s="33"/>
      <c r="F17" s="33"/>
      <c r="G17" s="33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4.65" hidden="false" customHeight="false" outlineLevel="0" collapsed="false">
      <c r="A18" s="26" t="s">
        <v>28</v>
      </c>
      <c r="B18" s="27" t="s">
        <v>179</v>
      </c>
      <c r="C18" s="35" t="s">
        <v>25</v>
      </c>
      <c r="D18" s="28" t="s">
        <v>30</v>
      </c>
      <c r="E18" s="28" t="n">
        <v>7</v>
      </c>
      <c r="F18" s="29"/>
      <c r="G18" s="29"/>
    </row>
    <row r="19" s="25" customFormat="true" ht="14.65" hidden="false" customHeight="false" outlineLevel="0" collapsed="false">
      <c r="A19" s="30" t="n">
        <v>8</v>
      </c>
      <c r="B19" s="31" t="s">
        <v>37</v>
      </c>
      <c r="C19" s="44"/>
      <c r="D19" s="32"/>
      <c r="E19" s="36"/>
      <c r="F19" s="33"/>
      <c r="G19" s="33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4.9" hidden="false" customHeight="false" outlineLevel="0" collapsed="false">
      <c r="A20" s="26" t="s">
        <v>38</v>
      </c>
      <c r="B20" s="43" t="s">
        <v>33</v>
      </c>
      <c r="C20" s="35" t="s">
        <v>25</v>
      </c>
      <c r="D20" s="28" t="s">
        <v>34</v>
      </c>
      <c r="E20" s="28" t="n">
        <f aca="false">3000*3.5*2</f>
        <v>21000</v>
      </c>
      <c r="F20" s="64"/>
      <c r="G20" s="64"/>
    </row>
    <row r="21" customFormat="false" ht="14.9" hidden="false" customHeight="false" outlineLevel="0" collapsed="false">
      <c r="A21" s="26" t="s">
        <v>39</v>
      </c>
      <c r="B21" s="43" t="s">
        <v>40</v>
      </c>
      <c r="C21" s="35"/>
      <c r="D21" s="28" t="s">
        <v>34</v>
      </c>
      <c r="E21" s="28" t="n">
        <v>15000</v>
      </c>
      <c r="F21" s="64"/>
      <c r="G21" s="64"/>
    </row>
    <row r="22" customFormat="false" ht="14.9" hidden="false" customHeight="false" outlineLevel="0" collapsed="false">
      <c r="A22" s="26" t="s">
        <v>41</v>
      </c>
      <c r="B22" s="43" t="s">
        <v>42</v>
      </c>
      <c r="C22" s="35"/>
      <c r="D22" s="28" t="s">
        <v>34</v>
      </c>
      <c r="E22" s="28" t="n">
        <v>15000</v>
      </c>
      <c r="F22" s="64"/>
      <c r="G22" s="64"/>
    </row>
    <row r="23" customFormat="false" ht="16.4" hidden="false" customHeight="false" outlineLevel="0" collapsed="false">
      <c r="A23" s="26" t="s">
        <v>43</v>
      </c>
      <c r="B23" s="42" t="s">
        <v>44</v>
      </c>
      <c r="C23" s="35"/>
      <c r="D23" s="28" t="s">
        <v>34</v>
      </c>
      <c r="E23" s="28" t="n">
        <v>15000</v>
      </c>
      <c r="F23" s="29"/>
      <c r="G23" s="29"/>
    </row>
    <row r="24" s="25" customFormat="true" ht="14.65" hidden="false" customHeight="false" outlineLevel="0" collapsed="false">
      <c r="A24" s="30" t="n">
        <v>9</v>
      </c>
      <c r="B24" s="31" t="s">
        <v>45</v>
      </c>
      <c r="C24" s="44" t="s">
        <v>46</v>
      </c>
      <c r="D24" s="32"/>
      <c r="E24" s="36"/>
      <c r="F24" s="33"/>
      <c r="G24" s="33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14.65" hidden="false" customHeight="false" outlineLevel="0" collapsed="false">
      <c r="A25" s="26" t="s">
        <v>180</v>
      </c>
      <c r="B25" s="45" t="s">
        <v>181</v>
      </c>
      <c r="C25" s="44"/>
      <c r="D25" s="28" t="s">
        <v>49</v>
      </c>
      <c r="E25" s="28" t="n">
        <v>300</v>
      </c>
      <c r="F25" s="29"/>
      <c r="G25" s="29"/>
    </row>
    <row r="26" customFormat="false" ht="14.65" hidden="false" customHeight="false" outlineLevel="0" collapsed="false">
      <c r="A26" s="26" t="s">
        <v>182</v>
      </c>
      <c r="B26" s="27" t="s">
        <v>183</v>
      </c>
      <c r="C26" s="44"/>
      <c r="D26" s="28" t="s">
        <v>49</v>
      </c>
      <c r="E26" s="28" t="n">
        <v>2600</v>
      </c>
      <c r="F26" s="29"/>
      <c r="G26" s="29"/>
    </row>
    <row r="27" customFormat="false" ht="14.65" hidden="false" customHeight="false" outlineLevel="0" collapsed="false">
      <c r="A27" s="26" t="s">
        <v>52</v>
      </c>
      <c r="B27" s="27" t="s">
        <v>53</v>
      </c>
      <c r="C27" s="44"/>
      <c r="D27" s="28" t="s">
        <v>49</v>
      </c>
      <c r="E27" s="28" t="n">
        <f aca="false">E26</f>
        <v>2600</v>
      </c>
      <c r="F27" s="29"/>
      <c r="G27" s="29"/>
    </row>
    <row r="28" customFormat="false" ht="25.35" hidden="false" customHeight="false" outlineLevel="0" collapsed="false">
      <c r="A28" s="26" t="s">
        <v>54</v>
      </c>
      <c r="B28" s="27" t="s">
        <v>55</v>
      </c>
      <c r="C28" s="44"/>
      <c r="D28" s="28" t="s">
        <v>34</v>
      </c>
      <c r="E28" s="28" t="n">
        <v>13200</v>
      </c>
      <c r="F28" s="29"/>
      <c r="G28" s="29"/>
    </row>
    <row r="29" customFormat="false" ht="14.65" hidden="false" customHeight="false" outlineLevel="0" collapsed="false">
      <c r="A29" s="26" t="s">
        <v>56</v>
      </c>
      <c r="B29" s="1" t="s">
        <v>57</v>
      </c>
      <c r="C29" s="44"/>
      <c r="D29" s="28" t="s">
        <v>34</v>
      </c>
      <c r="E29" s="28" t="n">
        <v>13200</v>
      </c>
      <c r="F29" s="29"/>
      <c r="G29" s="29"/>
    </row>
    <row r="30" customFormat="false" ht="14.65" hidden="false" customHeight="false" outlineLevel="0" collapsed="false">
      <c r="A30" s="26" t="s">
        <v>184</v>
      </c>
      <c r="B30" s="46" t="s">
        <v>185</v>
      </c>
      <c r="C30" s="44"/>
      <c r="D30" s="28" t="s">
        <v>49</v>
      </c>
      <c r="E30" s="28" t="n">
        <v>300</v>
      </c>
      <c r="F30" s="29"/>
      <c r="G30" s="29"/>
    </row>
    <row r="31" customFormat="false" ht="14.65" hidden="false" customHeight="false" outlineLevel="0" collapsed="false">
      <c r="A31" s="26" t="s">
        <v>64</v>
      </c>
      <c r="B31" s="48" t="s">
        <v>65</v>
      </c>
      <c r="C31" s="44"/>
      <c r="D31" s="28" t="s">
        <v>66</v>
      </c>
      <c r="E31" s="28" t="n">
        <v>3000</v>
      </c>
      <c r="F31" s="29"/>
      <c r="G31" s="29"/>
    </row>
    <row r="32" customFormat="false" ht="14.65" hidden="false" customHeight="false" outlineLevel="0" collapsed="false">
      <c r="A32" s="26" t="s">
        <v>186</v>
      </c>
      <c r="B32" s="58" t="s">
        <v>187</v>
      </c>
      <c r="C32" s="44"/>
      <c r="D32" s="28" t="s">
        <v>34</v>
      </c>
      <c r="E32" s="28" t="n">
        <v>700</v>
      </c>
      <c r="F32" s="29"/>
      <c r="G32" s="29"/>
    </row>
    <row r="33" s="86" customFormat="true" ht="14.65" hidden="false" customHeight="false" outlineLevel="0" collapsed="false">
      <c r="A33" s="82" t="n">
        <v>10</v>
      </c>
      <c r="B33" s="83" t="s">
        <v>74</v>
      </c>
      <c r="C33" s="84" t="s">
        <v>25</v>
      </c>
      <c r="D33" s="85"/>
      <c r="E33" s="85"/>
      <c r="F33" s="85"/>
      <c r="G33" s="85"/>
      <c r="AKX33" s="0"/>
      <c r="AKY33" s="0"/>
      <c r="AKZ33" s="0"/>
      <c r="ALA33" s="0"/>
      <c r="ALB33" s="0"/>
      <c r="ALC33" s="0"/>
      <c r="ALD33" s="0"/>
      <c r="ALE33" s="0"/>
      <c r="ALF33" s="0"/>
      <c r="ALG33" s="0"/>
      <c r="ALH33" s="0"/>
      <c r="ALI33" s="0"/>
      <c r="ALJ33" s="0"/>
      <c r="ALK33" s="0"/>
      <c r="ALL33" s="0"/>
      <c r="ALM33" s="0"/>
      <c r="ALN33" s="0"/>
      <c r="ALO33" s="0"/>
      <c r="ALP33" s="0"/>
      <c r="ALQ33" s="0"/>
      <c r="ALR33" s="0"/>
      <c r="ALS33" s="0"/>
      <c r="ALT33" s="0"/>
      <c r="ALU33" s="0"/>
      <c r="ALV33" s="0"/>
      <c r="ALW33" s="0"/>
      <c r="ALX33" s="0"/>
      <c r="ALY33" s="0"/>
      <c r="ALZ33" s="0"/>
      <c r="AMA33" s="0"/>
      <c r="AMB33" s="0"/>
      <c r="AMC33" s="0"/>
      <c r="AMD33" s="0"/>
      <c r="AME33" s="0"/>
      <c r="AMF33" s="0"/>
      <c r="AMG33" s="0"/>
      <c r="AMH33" s="0"/>
      <c r="AMI33" s="0"/>
      <c r="AMJ33" s="0"/>
    </row>
    <row r="34" s="41" customFormat="true" ht="14.65" hidden="false" customHeight="false" outlineLevel="0" collapsed="false">
      <c r="A34" s="26" t="s">
        <v>188</v>
      </c>
      <c r="B34" s="87" t="s">
        <v>189</v>
      </c>
      <c r="C34" s="84"/>
      <c r="D34" s="39" t="s">
        <v>23</v>
      </c>
      <c r="E34" s="39" t="n">
        <v>4</v>
      </c>
      <c r="F34" s="39"/>
      <c r="G34" s="39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customFormat="false" ht="14.65" hidden="false" customHeight="false" outlineLevel="0" collapsed="false">
      <c r="A35" s="26" t="s">
        <v>190</v>
      </c>
      <c r="B35" s="27" t="s">
        <v>191</v>
      </c>
      <c r="C35" s="84"/>
      <c r="D35" s="28" t="s">
        <v>23</v>
      </c>
      <c r="E35" s="28" t="n">
        <v>10</v>
      </c>
      <c r="F35" s="29"/>
      <c r="G35" s="29"/>
    </row>
    <row r="36" customFormat="false" ht="16.4" hidden="false" customHeight="false" outlineLevel="0" collapsed="false">
      <c r="A36" s="26" t="s">
        <v>192</v>
      </c>
      <c r="B36" s="42" t="s">
        <v>193</v>
      </c>
      <c r="C36" s="84"/>
      <c r="D36" s="28" t="s">
        <v>23</v>
      </c>
      <c r="E36" s="28" t="n">
        <v>4</v>
      </c>
      <c r="F36" s="29"/>
      <c r="G36" s="29"/>
    </row>
    <row r="37" customFormat="false" ht="14.65" hidden="false" customHeight="false" outlineLevel="0" collapsed="false">
      <c r="A37" s="26" t="s">
        <v>194</v>
      </c>
      <c r="B37" s="27" t="s">
        <v>195</v>
      </c>
      <c r="C37" s="84"/>
      <c r="D37" s="28" t="s">
        <v>23</v>
      </c>
      <c r="E37" s="28" t="n">
        <v>3</v>
      </c>
      <c r="F37" s="29"/>
      <c r="G37" s="29"/>
    </row>
    <row r="38" customFormat="false" ht="14.65" hidden="false" customHeight="false" outlineLevel="0" collapsed="false">
      <c r="A38" s="26" t="s">
        <v>196</v>
      </c>
      <c r="B38" s="27" t="s">
        <v>197</v>
      </c>
      <c r="C38" s="84"/>
      <c r="D38" s="28" t="s">
        <v>23</v>
      </c>
      <c r="E38" s="28" t="n">
        <v>20</v>
      </c>
      <c r="F38" s="29"/>
      <c r="G38" s="29"/>
    </row>
    <row r="39" customFormat="false" ht="14.65" hidden="false" customHeight="false" outlineLevel="0" collapsed="false">
      <c r="A39" s="26" t="s">
        <v>198</v>
      </c>
      <c r="B39" s="58" t="s">
        <v>199</v>
      </c>
      <c r="C39" s="84"/>
      <c r="D39" s="28" t="s">
        <v>23</v>
      </c>
      <c r="E39" s="28" t="n">
        <v>2</v>
      </c>
      <c r="F39" s="29"/>
      <c r="G39" s="29"/>
    </row>
    <row r="40" s="86" customFormat="true" ht="14.65" hidden="false" customHeight="false" outlineLevel="0" collapsed="false">
      <c r="A40" s="82" t="n">
        <v>11</v>
      </c>
      <c r="B40" s="83" t="s">
        <v>81</v>
      </c>
      <c r="C40" s="84"/>
      <c r="D40" s="85"/>
      <c r="E40" s="85"/>
      <c r="F40" s="88"/>
      <c r="G40" s="88"/>
      <c r="AKX40" s="0"/>
      <c r="AKY40" s="0"/>
      <c r="AKZ40" s="0"/>
      <c r="ALA40" s="0"/>
      <c r="ALB40" s="0"/>
      <c r="ALC40" s="0"/>
      <c r="ALD40" s="0"/>
      <c r="ALE40" s="0"/>
      <c r="ALF40" s="0"/>
      <c r="ALG40" s="0"/>
      <c r="ALH40" s="0"/>
      <c r="ALI40" s="0"/>
      <c r="ALJ40" s="0"/>
      <c r="ALK40" s="0"/>
      <c r="ALL40" s="0"/>
      <c r="ALM40" s="0"/>
      <c r="ALN40" s="0"/>
      <c r="ALO40" s="0"/>
      <c r="ALP40" s="0"/>
      <c r="ALQ40" s="0"/>
      <c r="ALR40" s="0"/>
      <c r="ALS40" s="0"/>
      <c r="ALT40" s="0"/>
      <c r="ALU40" s="0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  <c r="AMH40" s="0"/>
      <c r="AMI40" s="0"/>
      <c r="AMJ40" s="0"/>
    </row>
    <row r="41" customFormat="false" ht="14.65" hidden="false" customHeight="false" outlineLevel="0" collapsed="false">
      <c r="A41" s="26" t="s">
        <v>82</v>
      </c>
      <c r="B41" s="58" t="s">
        <v>83</v>
      </c>
      <c r="C41" s="84"/>
      <c r="D41" s="28" t="s">
        <v>23</v>
      </c>
      <c r="E41" s="28" t="n">
        <v>3</v>
      </c>
      <c r="F41" s="29"/>
      <c r="G41" s="29"/>
    </row>
    <row r="42" s="86" customFormat="true" ht="14.65" hidden="false" customHeight="false" outlineLevel="0" collapsed="false">
      <c r="A42" s="82" t="n">
        <v>12</v>
      </c>
      <c r="B42" s="89" t="s">
        <v>97</v>
      </c>
      <c r="C42" s="84"/>
      <c r="D42" s="85"/>
      <c r="E42" s="85"/>
      <c r="F42" s="88"/>
      <c r="G42" s="88"/>
      <c r="AKX42" s="0"/>
      <c r="AKY42" s="0"/>
      <c r="AKZ42" s="0"/>
      <c r="ALA42" s="0"/>
      <c r="ALB42" s="0"/>
      <c r="ALC42" s="0"/>
      <c r="ALD42" s="0"/>
      <c r="ALE42" s="0"/>
      <c r="ALF42" s="0"/>
      <c r="ALG42" s="0"/>
      <c r="ALH42" s="0"/>
      <c r="ALI42" s="0"/>
      <c r="ALJ42" s="0"/>
      <c r="ALK42" s="0"/>
      <c r="ALL42" s="0"/>
      <c r="ALM42" s="0"/>
      <c r="ALN42" s="0"/>
      <c r="ALO42" s="0"/>
      <c r="ALP42" s="0"/>
      <c r="ALQ42" s="0"/>
      <c r="ALR42" s="0"/>
      <c r="ALS42" s="0"/>
      <c r="ALT42" s="0"/>
      <c r="ALU42" s="0"/>
      <c r="ALV42" s="0"/>
      <c r="ALW42" s="0"/>
      <c r="ALX42" s="0"/>
      <c r="ALY42" s="0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customFormat="false" ht="14.65" hidden="false" customHeight="false" outlineLevel="0" collapsed="false">
      <c r="A43" s="26" t="s">
        <v>200</v>
      </c>
      <c r="B43" s="90" t="s">
        <v>201</v>
      </c>
      <c r="C43" s="91" t="s">
        <v>25</v>
      </c>
      <c r="D43" s="39" t="s">
        <v>66</v>
      </c>
      <c r="E43" s="39" t="n">
        <v>200</v>
      </c>
      <c r="F43" s="40"/>
      <c r="G43" s="40"/>
    </row>
    <row r="44" customFormat="false" ht="14.65" hidden="false" customHeight="false" outlineLevel="0" collapsed="false">
      <c r="A44" s="26" t="s">
        <v>202</v>
      </c>
      <c r="B44" s="92" t="s">
        <v>203</v>
      </c>
      <c r="C44" s="91"/>
      <c r="D44" s="29" t="s">
        <v>204</v>
      </c>
      <c r="E44" s="28" t="n">
        <v>200</v>
      </c>
      <c r="F44" s="29"/>
      <c r="G44" s="29"/>
    </row>
    <row r="45" s="25" customFormat="true" ht="14.65" hidden="false" customHeight="false" outlineLevel="0" collapsed="false">
      <c r="A45" s="30" t="n">
        <v>15</v>
      </c>
      <c r="B45" s="31" t="s">
        <v>116</v>
      </c>
      <c r="C45" s="67" t="s">
        <v>117</v>
      </c>
      <c r="D45" s="32"/>
      <c r="E45" s="32"/>
      <c r="F45" s="33"/>
      <c r="G45" s="33"/>
      <c r="AKX45" s="0"/>
      <c r="AKY45" s="0"/>
      <c r="AKZ45" s="0"/>
      <c r="ALA45" s="0"/>
      <c r="ALB45" s="0"/>
      <c r="ALC45" s="0"/>
      <c r="ALD45" s="0"/>
      <c r="ALE45" s="0"/>
      <c r="ALF45" s="0"/>
      <c r="ALG45" s="0"/>
      <c r="ALH45" s="0"/>
      <c r="ALI45" s="0"/>
      <c r="ALJ45" s="0"/>
      <c r="ALK45" s="0"/>
      <c r="ALL45" s="0"/>
      <c r="ALM45" s="0"/>
      <c r="ALN45" s="0"/>
      <c r="ALO45" s="0"/>
      <c r="ALP45" s="0"/>
      <c r="ALQ45" s="0"/>
      <c r="ALR45" s="0"/>
      <c r="ALS45" s="0"/>
      <c r="ALT45" s="0"/>
      <c r="ALU45" s="0"/>
      <c r="ALV45" s="0"/>
      <c r="ALW45" s="0"/>
      <c r="ALX45" s="0"/>
      <c r="ALY45" s="0"/>
      <c r="ALZ45" s="0"/>
      <c r="AMA45" s="0"/>
      <c r="AMB45" s="0"/>
      <c r="AMC45" s="0"/>
      <c r="AMD45" s="0"/>
      <c r="AME45" s="0"/>
      <c r="AMF45" s="0"/>
      <c r="AMG45" s="0"/>
      <c r="AMH45" s="0"/>
      <c r="AMI45" s="0"/>
      <c r="AMJ45" s="0"/>
    </row>
    <row r="46" customFormat="false" ht="14.65" hidden="false" customHeight="false" outlineLevel="0" collapsed="false">
      <c r="A46" s="26" t="s">
        <v>118</v>
      </c>
      <c r="B46" s="27" t="s">
        <v>119</v>
      </c>
      <c r="C46" s="67"/>
      <c r="D46" s="28" t="s">
        <v>66</v>
      </c>
      <c r="E46" s="28" t="n">
        <v>4500</v>
      </c>
      <c r="F46" s="29"/>
      <c r="G46" s="29"/>
    </row>
    <row r="47" customFormat="false" ht="14.65" hidden="false" customHeight="false" outlineLevel="0" collapsed="false">
      <c r="A47" s="26" t="s">
        <v>120</v>
      </c>
      <c r="B47" s="27" t="s">
        <v>121</v>
      </c>
      <c r="C47" s="67"/>
      <c r="D47" s="28" t="s">
        <v>66</v>
      </c>
      <c r="E47" s="28" t="n">
        <v>1500</v>
      </c>
      <c r="F47" s="29"/>
      <c r="G47" s="29"/>
    </row>
    <row r="48" s="25" customFormat="true" ht="14.65" hidden="false" customHeight="false" outlineLevel="0" collapsed="false">
      <c r="A48" s="30" t="n">
        <v>16</v>
      </c>
      <c r="B48" s="31" t="s">
        <v>205</v>
      </c>
      <c r="C48" s="67"/>
      <c r="D48" s="32"/>
      <c r="E48" s="32"/>
      <c r="F48" s="33"/>
      <c r="G48" s="33"/>
      <c r="AKX48" s="0"/>
      <c r="AKY48" s="0"/>
      <c r="AKZ48" s="0"/>
      <c r="ALA48" s="0"/>
      <c r="ALB48" s="0"/>
      <c r="ALC48" s="0"/>
      <c r="ALD48" s="0"/>
      <c r="ALE48" s="0"/>
      <c r="ALF48" s="0"/>
      <c r="ALG48" s="0"/>
      <c r="ALH48" s="0"/>
      <c r="ALI48" s="0"/>
      <c r="ALJ48" s="0"/>
      <c r="ALK48" s="0"/>
      <c r="ALL48" s="0"/>
      <c r="ALM48" s="0"/>
      <c r="ALN48" s="0"/>
      <c r="ALO48" s="0"/>
      <c r="ALP48" s="0"/>
      <c r="ALQ48" s="0"/>
      <c r="ALR48" s="0"/>
      <c r="ALS48" s="0"/>
      <c r="ALT48" s="0"/>
      <c r="ALU48" s="0"/>
      <c r="ALV48" s="0"/>
      <c r="ALW48" s="0"/>
      <c r="ALX48" s="0"/>
      <c r="ALY48" s="0"/>
      <c r="ALZ48" s="0"/>
      <c r="AMA48" s="0"/>
      <c r="AMB48" s="0"/>
      <c r="AMC48" s="0"/>
      <c r="AMD48" s="0"/>
      <c r="AME48" s="0"/>
      <c r="AMF48" s="0"/>
      <c r="AMG48" s="0"/>
      <c r="AMH48" s="0"/>
      <c r="AMI48" s="0"/>
      <c r="AMJ48" s="0"/>
    </row>
    <row r="49" customFormat="false" ht="14.65" hidden="false" customHeight="false" outlineLevel="0" collapsed="false">
      <c r="A49" s="26" t="s">
        <v>123</v>
      </c>
      <c r="B49" s="27" t="s">
        <v>124</v>
      </c>
      <c r="C49" s="67"/>
      <c r="D49" s="28" t="s">
        <v>66</v>
      </c>
      <c r="E49" s="28" t="n">
        <v>1500</v>
      </c>
      <c r="F49" s="29"/>
      <c r="G49" s="29"/>
    </row>
    <row r="50" customFormat="false" ht="14.65" hidden="false" customHeight="false" outlineLevel="0" collapsed="false">
      <c r="A50" s="26" t="s">
        <v>206</v>
      </c>
      <c r="B50" s="27" t="s">
        <v>207</v>
      </c>
      <c r="C50" s="67"/>
      <c r="D50" s="28" t="s">
        <v>66</v>
      </c>
      <c r="E50" s="28" t="n">
        <v>3000</v>
      </c>
      <c r="F50" s="29"/>
      <c r="G50" s="29"/>
    </row>
    <row r="51" customFormat="false" ht="14.65" hidden="false" customHeight="false" outlineLevel="0" collapsed="false">
      <c r="A51" s="26" t="s">
        <v>208</v>
      </c>
      <c r="B51" s="27" t="s">
        <v>209</v>
      </c>
      <c r="C51" s="67"/>
      <c r="D51" s="28" t="s">
        <v>66</v>
      </c>
      <c r="E51" s="28" t="n">
        <v>750</v>
      </c>
      <c r="F51" s="29"/>
      <c r="G51" s="29"/>
    </row>
    <row r="52" s="25" customFormat="true" ht="14.65" hidden="false" customHeight="false" outlineLevel="0" collapsed="false">
      <c r="A52" s="30" t="n">
        <v>17</v>
      </c>
      <c r="B52" s="31" t="s">
        <v>131</v>
      </c>
      <c r="C52" s="67"/>
      <c r="D52" s="32"/>
      <c r="E52" s="32"/>
      <c r="F52" s="33"/>
      <c r="G52" s="33"/>
      <c r="AKX52" s="0"/>
      <c r="AKY52" s="0"/>
      <c r="AKZ52" s="0"/>
      <c r="ALA52" s="0"/>
      <c r="ALB52" s="0"/>
      <c r="ALC52" s="0"/>
      <c r="ALD52" s="0"/>
      <c r="ALE52" s="0"/>
      <c r="ALF52" s="0"/>
      <c r="ALG52" s="0"/>
      <c r="ALH52" s="0"/>
      <c r="ALI52" s="0"/>
      <c r="ALJ52" s="0"/>
      <c r="ALK52" s="0"/>
      <c r="ALL52" s="0"/>
      <c r="ALM52" s="0"/>
      <c r="ALN52" s="0"/>
      <c r="ALO52" s="0"/>
      <c r="ALP52" s="0"/>
      <c r="ALQ52" s="0"/>
      <c r="ALR52" s="0"/>
      <c r="ALS52" s="0"/>
      <c r="ALT52" s="0"/>
      <c r="ALU52" s="0"/>
      <c r="ALV52" s="0"/>
      <c r="ALW52" s="0"/>
      <c r="ALX52" s="0"/>
      <c r="ALY52" s="0"/>
      <c r="ALZ52" s="0"/>
      <c r="AMA52" s="0"/>
      <c r="AMB52" s="0"/>
      <c r="AMC52" s="0"/>
      <c r="AMD52" s="0"/>
      <c r="AME52" s="0"/>
      <c r="AMF52" s="0"/>
      <c r="AMG52" s="0"/>
      <c r="AMH52" s="0"/>
      <c r="AMI52" s="0"/>
      <c r="AMJ52" s="0"/>
    </row>
    <row r="53" customFormat="false" ht="14.65" hidden="false" customHeight="false" outlineLevel="0" collapsed="false">
      <c r="A53" s="26" t="s">
        <v>210</v>
      </c>
      <c r="B53" s="27" t="s">
        <v>211</v>
      </c>
      <c r="C53" s="67"/>
      <c r="D53" s="28" t="s">
        <v>34</v>
      </c>
      <c r="E53" s="28" t="n">
        <v>200</v>
      </c>
      <c r="F53" s="29"/>
      <c r="G53" s="29"/>
    </row>
    <row r="54" customFormat="false" ht="14.65" hidden="false" customHeight="false" outlineLevel="0" collapsed="false">
      <c r="A54" s="26" t="s">
        <v>212</v>
      </c>
      <c r="B54" s="90" t="s">
        <v>213</v>
      </c>
      <c r="C54" s="67"/>
      <c r="D54" s="39" t="s">
        <v>23</v>
      </c>
      <c r="E54" s="39" t="n">
        <v>10</v>
      </c>
      <c r="F54" s="29"/>
      <c r="G54" s="29"/>
    </row>
    <row r="55" customFormat="false" ht="14.65" hidden="false" customHeight="false" outlineLevel="0" collapsed="false">
      <c r="A55" s="26" t="s">
        <v>136</v>
      </c>
      <c r="B55" s="27" t="s">
        <v>137</v>
      </c>
      <c r="C55" s="67"/>
      <c r="D55" s="28" t="s">
        <v>66</v>
      </c>
      <c r="E55" s="28" t="n">
        <v>3000</v>
      </c>
      <c r="F55" s="29"/>
      <c r="G55" s="29"/>
    </row>
    <row r="56" s="25" customFormat="true" ht="14.65" hidden="false" customHeight="false" outlineLevel="0" collapsed="false">
      <c r="A56" s="30" t="n">
        <v>30</v>
      </c>
      <c r="B56" s="31" t="s">
        <v>24</v>
      </c>
      <c r="C56" s="44"/>
      <c r="D56" s="32"/>
      <c r="E56" s="36"/>
      <c r="F56" s="30"/>
      <c r="G56" s="30"/>
      <c r="AKX56" s="0"/>
      <c r="AKY56" s="0"/>
      <c r="AKZ56" s="0"/>
      <c r="ALA56" s="0"/>
      <c r="ALB56" s="0"/>
      <c r="ALC56" s="0"/>
      <c r="ALD56" s="0"/>
      <c r="ALE56" s="0"/>
      <c r="ALF56" s="0"/>
      <c r="ALG56" s="0"/>
      <c r="ALH56" s="0"/>
      <c r="ALI56" s="0"/>
      <c r="ALJ56" s="0"/>
      <c r="ALK56" s="0"/>
      <c r="ALL56" s="0"/>
      <c r="ALM56" s="0"/>
      <c r="ALN56" s="0"/>
      <c r="ALO56" s="0"/>
      <c r="ALP56" s="0"/>
      <c r="ALQ56" s="0"/>
      <c r="ALR56" s="0"/>
      <c r="ALS56" s="0"/>
      <c r="ALT56" s="0"/>
      <c r="ALU56" s="0"/>
      <c r="ALV56" s="0"/>
      <c r="ALW56" s="0"/>
      <c r="ALX56" s="0"/>
      <c r="ALY56" s="0"/>
      <c r="ALZ56" s="0"/>
      <c r="AMA56" s="0"/>
      <c r="AMB56" s="0"/>
      <c r="AMC56" s="0"/>
      <c r="AMD56" s="0"/>
      <c r="AME56" s="0"/>
      <c r="AMF56" s="0"/>
      <c r="AMG56" s="0"/>
      <c r="AMH56" s="0"/>
      <c r="AMI56" s="0"/>
      <c r="AMJ56" s="0"/>
    </row>
    <row r="57" customFormat="false" ht="25.35" hidden="false" customHeight="false" outlineLevel="0" collapsed="false">
      <c r="A57" s="26" t="s">
        <v>214</v>
      </c>
      <c r="B57" s="27" t="s">
        <v>215</v>
      </c>
      <c r="C57" s="35" t="s">
        <v>25</v>
      </c>
      <c r="D57" s="28" t="s">
        <v>216</v>
      </c>
      <c r="E57" s="28" t="n">
        <f aca="false">E18</f>
        <v>7</v>
      </c>
      <c r="F57" s="29"/>
      <c r="G57" s="29"/>
    </row>
    <row r="58" customFormat="false" ht="14.65" hidden="false" customHeight="false" outlineLevel="0" collapsed="false">
      <c r="A58" s="26" t="s">
        <v>217</v>
      </c>
      <c r="B58" s="27" t="s">
        <v>218</v>
      </c>
      <c r="C58" s="35"/>
      <c r="D58" s="28" t="s">
        <v>34</v>
      </c>
      <c r="E58" s="28" t="n">
        <f aca="false">E23</f>
        <v>15000</v>
      </c>
      <c r="F58" s="29"/>
      <c r="G58" s="29"/>
    </row>
    <row r="59" customFormat="false" ht="16.4" hidden="false" customHeight="false" outlineLevel="0" collapsed="false">
      <c r="A59" s="26" t="s">
        <v>219</v>
      </c>
      <c r="B59" s="93" t="s">
        <v>220</v>
      </c>
      <c r="C59" s="35"/>
      <c r="D59" s="28" t="s">
        <v>49</v>
      </c>
      <c r="E59" s="28" t="n">
        <f aca="false">E25+E26</f>
        <v>2900</v>
      </c>
      <c r="F59" s="29"/>
      <c r="G59" s="29"/>
    </row>
    <row r="60" customFormat="false" ht="14.65" hidden="false" customHeight="false" outlineLevel="0" collapsed="false">
      <c r="A60" s="26" t="s">
        <v>221</v>
      </c>
      <c r="B60" s="27" t="s">
        <v>222</v>
      </c>
      <c r="C60" s="67" t="s">
        <v>117</v>
      </c>
      <c r="D60" s="28" t="s">
        <v>223</v>
      </c>
      <c r="E60" s="28" t="n">
        <v>4</v>
      </c>
      <c r="F60" s="29"/>
      <c r="G60" s="29"/>
    </row>
    <row r="61" customFormat="false" ht="12.8" hidden="false" customHeight="false" outlineLevel="0" collapsed="false">
      <c r="A61" s="15"/>
      <c r="B61" s="15"/>
      <c r="D61" s="77"/>
      <c r="E61" s="15"/>
      <c r="F61" s="78"/>
      <c r="G61" s="15"/>
    </row>
    <row r="62" customFormat="false" ht="12.8" hidden="false" customHeight="false" outlineLevel="0" collapsed="false">
      <c r="A62" s="15"/>
      <c r="B62" s="15"/>
      <c r="D62" s="77"/>
      <c r="E62" s="3"/>
      <c r="F62" s="79" t="s">
        <v>169</v>
      </c>
      <c r="G62" s="79"/>
    </row>
    <row r="63" customFormat="false" ht="12.8" hidden="false" customHeight="false" outlineLevel="0" collapsed="false">
      <c r="A63" s="3"/>
      <c r="B63" s="15"/>
      <c r="D63" s="10"/>
      <c r="E63" s="3"/>
      <c r="F63" s="79" t="s">
        <v>170</v>
      </c>
      <c r="G63" s="79"/>
    </row>
    <row r="64" customFormat="false" ht="12.8" hidden="false" customHeight="false" outlineLevel="0" collapsed="false">
      <c r="A64" s="3"/>
      <c r="B64" s="15"/>
      <c r="D64" s="10"/>
      <c r="E64" s="3"/>
      <c r="F64" s="79" t="s">
        <v>171</v>
      </c>
      <c r="G64" s="79"/>
    </row>
    <row r="65" customFormat="false" ht="12.8" hidden="false" customHeight="false" outlineLevel="0" collapsed="false">
      <c r="A65" s="3"/>
      <c r="B65" s="15"/>
      <c r="D65" s="10"/>
      <c r="E65" s="3"/>
      <c r="F65" s="3"/>
      <c r="G65" s="3"/>
    </row>
    <row r="66" customFormat="false" ht="13.8" hidden="false" customHeight="false" outlineLevel="0" collapsed="false">
      <c r="A66" s="3"/>
      <c r="B66" s="15"/>
      <c r="D66" s="10"/>
      <c r="E66" s="3"/>
      <c r="F66" s="80"/>
      <c r="G66" s="81"/>
    </row>
    <row r="67" customFormat="false" ht="13.8" hidden="false" customHeight="false" outlineLevel="0" collapsed="false">
      <c r="A67" s="3"/>
      <c r="B67" s="15"/>
      <c r="D67" s="10"/>
      <c r="E67" s="3"/>
      <c r="F67" s="15"/>
      <c r="G67" s="81"/>
    </row>
  </sheetData>
  <mergeCells count="7">
    <mergeCell ref="C10:C16"/>
    <mergeCell ref="C20:C23"/>
    <mergeCell ref="C24:C32"/>
    <mergeCell ref="C33:C42"/>
    <mergeCell ref="C43:C44"/>
    <mergeCell ref="C45:C55"/>
    <mergeCell ref="C57:C59"/>
  </mergeCells>
  <dataValidations count="2">
    <dataValidation allowBlank="true" errorStyle="stop" operator="equal" prompt="F.&#10;m²&#10;T.&#10;m3&#10;u.&#10;J." promptTitle="Unité" showDropDown="false" showErrorMessage="false" showInputMessage="false" sqref="D1:D2 D8 D61:D62" type="list">
      <formula1>"F.,m²,T.,m3,U.,J.,dm/m,t-km,m."</formula1>
      <formula2>0</formula2>
    </dataValidation>
    <dataValidation allowBlank="true" errorStyle="stop" operator="equal" prompt="F.&#10;m²&#10;T.&#10;m3&#10;u.&#10;J." promptTitle="Unité" showDropDown="false" showErrorMessage="false" showInputMessage="false" sqref="E1:E2 E8" type="list">
      <formula1>"F.,m²,T.,m3,U.,J.,dm/m,t-km,ml."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&amp;CDE avec tous les prix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80"/>
  <sheetViews>
    <sheetView showFormulas="false" showGridLines="true" showRowColHeaders="true" showZeros="true" rightToLeft="false" tabSelected="false" showOutlineSymbols="true" defaultGridColor="true" view="normal" topLeftCell="A52" colorId="64" zoomScale="120" zoomScaleNormal="120" zoomScalePageLayoutView="100" workbookViewId="0">
      <selection pane="topLeft" activeCell="E70" activeCellId="0" sqref="E70"/>
    </sheetView>
  </sheetViews>
  <sheetFormatPr defaultColWidth="11.53515625" defaultRowHeight="12.8" zeroHeight="false" outlineLevelRow="0" outlineLevelCol="0"/>
  <cols>
    <col collapsed="false" customWidth="true" hidden="false" outlineLevel="0" max="2" min="2" style="1" width="70.6"/>
    <col collapsed="false" customWidth="false" hidden="false" outlineLevel="0" max="4" min="4" style="2" width="11.52"/>
    <col collapsed="false" customWidth="true" hidden="false" outlineLevel="0" max="7" min="7" style="0" width="16.79"/>
  </cols>
  <sheetData>
    <row r="1" customFormat="false" ht="15" hidden="false" customHeight="false" outlineLevel="0" collapsed="false">
      <c r="A1" s="3"/>
      <c r="B1" s="4"/>
      <c r="C1" s="5"/>
      <c r="D1" s="5"/>
      <c r="E1" s="6"/>
      <c r="F1" s="3"/>
      <c r="G1" s="7"/>
    </row>
    <row r="2" customFormat="false" ht="15" hidden="false" customHeight="false" outlineLevel="0" collapsed="false">
      <c r="A2" s="3"/>
      <c r="B2" s="4" t="s">
        <v>224</v>
      </c>
      <c r="C2" s="5"/>
      <c r="D2" s="5"/>
      <c r="E2" s="6"/>
      <c r="F2" s="3"/>
      <c r="G2" s="7"/>
    </row>
    <row r="3" customFormat="false" ht="15" hidden="false" customHeight="false" outlineLevel="0" collapsed="false">
      <c r="A3" s="8"/>
      <c r="B3" s="9"/>
      <c r="C3" s="3"/>
      <c r="D3" s="10"/>
      <c r="E3" s="3"/>
      <c r="F3" s="3"/>
      <c r="G3" s="11"/>
    </row>
    <row r="4" customFormat="false" ht="15" hidden="false" customHeight="false" outlineLevel="0" collapsed="false">
      <c r="A4" s="8"/>
      <c r="B4" s="4" t="s">
        <v>1</v>
      </c>
      <c r="C4" s="3"/>
      <c r="D4" s="10"/>
      <c r="E4" s="3"/>
      <c r="F4" s="3"/>
      <c r="G4" s="11"/>
    </row>
    <row r="5" customFormat="false" ht="12.8" hidden="false" customHeight="false" outlineLevel="0" collapsed="false">
      <c r="B5" s="4"/>
      <c r="C5" s="3"/>
      <c r="D5" s="10"/>
      <c r="E5" s="3"/>
      <c r="F5" s="3"/>
      <c r="G5" s="11"/>
    </row>
    <row r="6" customFormat="false" ht="12.8" hidden="false" customHeight="false" outlineLevel="0" collapsed="false">
      <c r="B6" s="12"/>
      <c r="C6" s="3"/>
      <c r="D6" s="10"/>
      <c r="E6" s="3"/>
      <c r="F6" s="3"/>
      <c r="G6" s="11"/>
    </row>
    <row r="7" customFormat="false" ht="15" hidden="false" customHeight="false" outlineLevel="0" collapsed="false">
      <c r="A7" s="8"/>
      <c r="B7" s="13"/>
      <c r="C7" s="3"/>
      <c r="D7" s="10"/>
      <c r="E7" s="3"/>
      <c r="F7" s="3"/>
      <c r="G7" s="3"/>
    </row>
    <row r="8" customFormat="false" ht="15" hidden="false" customHeight="false" outlineLevel="0" collapsed="false">
      <c r="A8" s="14"/>
      <c r="B8" s="15"/>
      <c r="C8" s="5"/>
      <c r="D8" s="5"/>
      <c r="E8" s="6"/>
      <c r="F8" s="3"/>
      <c r="G8" s="3"/>
    </row>
    <row r="9" customFormat="false" ht="39.55" hidden="false" customHeight="false" outlineLevel="0" collapsed="false">
      <c r="A9" s="16" t="s">
        <v>2</v>
      </c>
      <c r="B9" s="17" t="s">
        <v>3</v>
      </c>
      <c r="C9" s="16" t="s">
        <v>4</v>
      </c>
      <c r="D9" s="18" t="s">
        <v>5</v>
      </c>
      <c r="E9" s="18" t="s">
        <v>6</v>
      </c>
      <c r="F9" s="19" t="s">
        <v>7</v>
      </c>
      <c r="G9" s="19" t="s">
        <v>8</v>
      </c>
    </row>
    <row r="10" s="25" customFormat="true" ht="15.5" hidden="false" customHeight="true" outlineLevel="0" collapsed="false">
      <c r="A10" s="20" t="n">
        <v>1</v>
      </c>
      <c r="B10" s="21" t="s">
        <v>9</v>
      </c>
      <c r="C10" s="22" t="s">
        <v>10</v>
      </c>
      <c r="D10" s="23"/>
      <c r="E10" s="24"/>
      <c r="F10" s="23"/>
      <c r="G10" s="23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25.35" hidden="false" customHeight="false" outlineLevel="0" collapsed="false">
      <c r="A11" s="26" t="s">
        <v>225</v>
      </c>
      <c r="B11" s="27" t="s">
        <v>226</v>
      </c>
      <c r="C11" s="22"/>
      <c r="D11" s="28" t="s">
        <v>13</v>
      </c>
      <c r="E11" s="28" t="n">
        <v>1</v>
      </c>
      <c r="F11" s="29"/>
      <c r="G11" s="29"/>
    </row>
    <row r="12" s="25" customFormat="true" ht="14.65" hidden="false" customHeight="false" outlineLevel="0" collapsed="false">
      <c r="A12" s="30" t="n">
        <v>2</v>
      </c>
      <c r="B12" s="31" t="s">
        <v>14</v>
      </c>
      <c r="C12" s="22"/>
      <c r="D12" s="32"/>
      <c r="E12" s="32"/>
      <c r="F12" s="33"/>
      <c r="G12" s="33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4.65" hidden="false" customHeight="false" outlineLevel="0" collapsed="false">
      <c r="A13" s="26" t="s">
        <v>227</v>
      </c>
      <c r="B13" s="27" t="s">
        <v>228</v>
      </c>
      <c r="C13" s="22"/>
      <c r="D13" s="28" t="s">
        <v>13</v>
      </c>
      <c r="E13" s="28" t="n">
        <v>1</v>
      </c>
      <c r="F13" s="29"/>
      <c r="G13" s="29"/>
    </row>
    <row r="14" s="25" customFormat="true" ht="14.65" hidden="false" customHeight="false" outlineLevel="0" collapsed="false">
      <c r="A14" s="30" t="n">
        <v>3</v>
      </c>
      <c r="B14" s="31" t="s">
        <v>229</v>
      </c>
      <c r="C14" s="22"/>
      <c r="D14" s="32"/>
      <c r="E14" s="32"/>
      <c r="F14" s="33"/>
      <c r="G14" s="33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4.65" hidden="false" customHeight="false" outlineLevel="0" collapsed="false">
      <c r="A15" s="26" t="s">
        <v>230</v>
      </c>
      <c r="B15" s="27" t="s">
        <v>231</v>
      </c>
      <c r="C15" s="22"/>
      <c r="D15" s="28" t="s">
        <v>232</v>
      </c>
      <c r="E15" s="28" t="n">
        <v>4</v>
      </c>
      <c r="F15" s="29"/>
      <c r="G15" s="29"/>
    </row>
    <row r="16" s="25" customFormat="true" ht="14.65" hidden="false" customHeight="false" outlineLevel="0" collapsed="false">
      <c r="A16" s="30" t="n">
        <v>4</v>
      </c>
      <c r="B16" s="31" t="s">
        <v>17</v>
      </c>
      <c r="C16" s="22"/>
      <c r="D16" s="34"/>
      <c r="E16" s="34"/>
      <c r="F16" s="33"/>
      <c r="G16" s="33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s="41" customFormat="true" ht="14.65" hidden="false" customHeight="false" outlineLevel="0" collapsed="false">
      <c r="A17" s="26" t="s">
        <v>233</v>
      </c>
      <c r="B17" s="53" t="s">
        <v>234</v>
      </c>
      <c r="C17" s="94"/>
      <c r="D17" s="39" t="s">
        <v>23</v>
      </c>
      <c r="E17" s="95"/>
      <c r="F17" s="40"/>
      <c r="G17" s="4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s="25" customFormat="true" ht="28.35" hidden="false" customHeight="false" outlineLevel="0" collapsed="false">
      <c r="A18" s="30" t="n">
        <v>7</v>
      </c>
      <c r="B18" s="37" t="s">
        <v>31</v>
      </c>
      <c r="C18" s="35" t="s">
        <v>25</v>
      </c>
      <c r="D18" s="32"/>
      <c r="E18" s="32"/>
      <c r="F18" s="33"/>
      <c r="G18" s="33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14.9" hidden="false" customHeight="false" outlineLevel="0" collapsed="false">
      <c r="A19" s="26" t="s">
        <v>32</v>
      </c>
      <c r="B19" s="38" t="s">
        <v>33</v>
      </c>
      <c r="C19" s="35"/>
      <c r="D19" s="28" t="s">
        <v>34</v>
      </c>
      <c r="E19" s="28" t="n">
        <v>150</v>
      </c>
      <c r="F19" s="29"/>
      <c r="G19" s="29"/>
    </row>
    <row r="20" customFormat="false" ht="29.85" hidden="false" customHeight="false" outlineLevel="0" collapsed="false">
      <c r="A20" s="26" t="s">
        <v>35</v>
      </c>
      <c r="B20" s="42" t="s">
        <v>36</v>
      </c>
      <c r="C20" s="35"/>
      <c r="D20" s="28" t="s">
        <v>34</v>
      </c>
      <c r="E20" s="28" t="n">
        <v>150</v>
      </c>
      <c r="F20" s="29"/>
      <c r="G20" s="29"/>
    </row>
    <row r="21" s="25" customFormat="true" ht="14.65" hidden="false" customHeight="false" outlineLevel="0" collapsed="false">
      <c r="A21" s="30" t="n">
        <v>8</v>
      </c>
      <c r="B21" s="31" t="s">
        <v>37</v>
      </c>
      <c r="C21" s="35"/>
      <c r="D21" s="32"/>
      <c r="E21" s="36"/>
      <c r="F21" s="33"/>
      <c r="G21" s="33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14.9" hidden="false" customHeight="false" outlineLevel="0" collapsed="false">
      <c r="A22" s="26" t="s">
        <v>38</v>
      </c>
      <c r="B22" s="43" t="s">
        <v>33</v>
      </c>
      <c r="C22" s="35"/>
      <c r="D22" s="28" t="s">
        <v>34</v>
      </c>
      <c r="E22" s="28" t="n">
        <v>93000</v>
      </c>
      <c r="F22" s="29"/>
      <c r="G22" s="29"/>
    </row>
    <row r="23" customFormat="false" ht="14.9" hidden="false" customHeight="false" outlineLevel="0" collapsed="false">
      <c r="A23" s="26" t="s">
        <v>39</v>
      </c>
      <c r="B23" s="43" t="s">
        <v>40</v>
      </c>
      <c r="C23" s="35"/>
      <c r="D23" s="28" t="s">
        <v>34</v>
      </c>
      <c r="E23" s="28" t="n">
        <v>93000</v>
      </c>
      <c r="F23" s="29"/>
      <c r="G23" s="29"/>
    </row>
    <row r="24" customFormat="false" ht="14.9" hidden="false" customHeight="false" outlineLevel="0" collapsed="false">
      <c r="A24" s="26" t="s">
        <v>41</v>
      </c>
      <c r="B24" s="43" t="s">
        <v>42</v>
      </c>
      <c r="C24" s="35"/>
      <c r="D24" s="28" t="s">
        <v>34</v>
      </c>
      <c r="E24" s="28" t="n">
        <v>93000</v>
      </c>
      <c r="F24" s="29"/>
      <c r="G24" s="29"/>
    </row>
    <row r="25" s="25" customFormat="true" ht="14.65" hidden="false" customHeight="false" outlineLevel="0" collapsed="false">
      <c r="A25" s="30" t="n">
        <v>9</v>
      </c>
      <c r="B25" s="31" t="s">
        <v>45</v>
      </c>
      <c r="C25" s="44" t="s">
        <v>46</v>
      </c>
      <c r="D25" s="32"/>
      <c r="E25" s="36"/>
      <c r="F25" s="33"/>
      <c r="G25" s="33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14.65" hidden="false" customHeight="false" outlineLevel="0" collapsed="false">
      <c r="A26" s="26" t="s">
        <v>235</v>
      </c>
      <c r="B26" s="27" t="s">
        <v>236</v>
      </c>
      <c r="C26" s="44"/>
      <c r="D26" s="28" t="s">
        <v>49</v>
      </c>
      <c r="E26" s="28" t="n">
        <v>500</v>
      </c>
      <c r="F26" s="29"/>
      <c r="G26" s="29"/>
    </row>
    <row r="27" customFormat="false" ht="14.65" hidden="false" customHeight="false" outlineLevel="0" collapsed="false">
      <c r="A27" s="26" t="s">
        <v>50</v>
      </c>
      <c r="B27" s="27" t="s">
        <v>51</v>
      </c>
      <c r="C27" s="44"/>
      <c r="D27" s="28" t="s">
        <v>49</v>
      </c>
      <c r="E27" s="28" t="n">
        <v>3400</v>
      </c>
      <c r="F27" s="29"/>
      <c r="G27" s="29"/>
    </row>
    <row r="28" customFormat="false" ht="14.65" hidden="false" customHeight="false" outlineLevel="0" collapsed="false">
      <c r="A28" s="26" t="s">
        <v>237</v>
      </c>
      <c r="B28" s="65" t="s">
        <v>238</v>
      </c>
      <c r="C28" s="44"/>
      <c r="D28" s="28" t="s">
        <v>49</v>
      </c>
      <c r="E28" s="28" t="n">
        <v>6800</v>
      </c>
      <c r="F28" s="29"/>
      <c r="G28" s="29"/>
    </row>
    <row r="29" customFormat="false" ht="14.65" hidden="false" customHeight="false" outlineLevel="0" collapsed="false">
      <c r="A29" s="26" t="s">
        <v>239</v>
      </c>
      <c r="B29" s="96" t="s">
        <v>240</v>
      </c>
      <c r="C29" s="44"/>
      <c r="D29" s="28" t="s">
        <v>49</v>
      </c>
      <c r="E29" s="28" t="n">
        <f aca="false">E26+E27+E28</f>
        <v>10700</v>
      </c>
      <c r="F29" s="29"/>
      <c r="G29" s="29"/>
    </row>
    <row r="30" customFormat="false" ht="14.65" hidden="false" customHeight="false" outlineLevel="0" collapsed="false">
      <c r="A30" s="26" t="s">
        <v>241</v>
      </c>
      <c r="B30" s="96" t="s">
        <v>242</v>
      </c>
      <c r="C30" s="44"/>
      <c r="D30" s="28" t="s">
        <v>49</v>
      </c>
      <c r="E30" s="28" t="n">
        <f aca="false">E26+E27+E28</f>
        <v>10700</v>
      </c>
      <c r="F30" s="29"/>
      <c r="G30" s="29"/>
    </row>
    <row r="31" customFormat="false" ht="14.65" hidden="false" customHeight="false" outlineLevel="0" collapsed="false">
      <c r="A31" s="26" t="s">
        <v>243</v>
      </c>
      <c r="B31" s="46" t="s">
        <v>244</v>
      </c>
      <c r="C31" s="44"/>
      <c r="D31" s="28" t="s">
        <v>49</v>
      </c>
      <c r="E31" s="28" t="n">
        <v>6000</v>
      </c>
      <c r="F31" s="29"/>
      <c r="G31" s="29"/>
    </row>
    <row r="32" customFormat="false" ht="25.35" hidden="false" customHeight="false" outlineLevel="0" collapsed="false">
      <c r="A32" s="97" t="s">
        <v>245</v>
      </c>
      <c r="B32" s="27" t="s">
        <v>246</v>
      </c>
      <c r="C32" s="44"/>
      <c r="D32" s="28" t="s">
        <v>49</v>
      </c>
      <c r="E32" s="28" t="n">
        <f aca="false">E26*0.2</f>
        <v>100</v>
      </c>
      <c r="F32" s="29"/>
      <c r="G32" s="29"/>
    </row>
    <row r="33" customFormat="false" ht="27.5" hidden="false" customHeight="true" outlineLevel="0" collapsed="false">
      <c r="A33" s="26" t="s">
        <v>247</v>
      </c>
      <c r="B33" s="27" t="s">
        <v>248</v>
      </c>
      <c r="C33" s="44"/>
      <c r="D33" s="28" t="s">
        <v>49</v>
      </c>
      <c r="E33" s="28" t="n">
        <f aca="false">E26*0.3</f>
        <v>150</v>
      </c>
      <c r="F33" s="29"/>
      <c r="G33" s="29"/>
    </row>
    <row r="34" customFormat="false" ht="26.65" hidden="false" customHeight="true" outlineLevel="0" collapsed="false">
      <c r="A34" s="26" t="s">
        <v>249</v>
      </c>
      <c r="B34" s="27" t="s">
        <v>250</v>
      </c>
      <c r="C34" s="44"/>
      <c r="D34" s="28" t="s">
        <v>49</v>
      </c>
      <c r="E34" s="28" t="n">
        <f aca="false">E26*0.5</f>
        <v>250</v>
      </c>
      <c r="F34" s="29"/>
      <c r="G34" s="29"/>
    </row>
    <row r="35" customFormat="false" ht="19.15" hidden="false" customHeight="true" outlineLevel="0" collapsed="false">
      <c r="A35" s="26" t="s">
        <v>251</v>
      </c>
      <c r="B35" s="47" t="s">
        <v>252</v>
      </c>
      <c r="C35" s="44"/>
      <c r="D35" s="28" t="s">
        <v>204</v>
      </c>
      <c r="E35" s="28" t="n">
        <v>12000</v>
      </c>
      <c r="F35" s="29"/>
      <c r="G35" s="29"/>
    </row>
    <row r="36" customFormat="false" ht="17.5" hidden="false" customHeight="true" outlineLevel="0" collapsed="false">
      <c r="A36" s="26" t="s">
        <v>62</v>
      </c>
      <c r="B36" s="47" t="s">
        <v>63</v>
      </c>
      <c r="C36" s="44"/>
      <c r="D36" s="28" t="s">
        <v>49</v>
      </c>
      <c r="E36" s="28" t="n">
        <f aca="false">((1+0.8)*1500)*0.1*2.4</f>
        <v>648</v>
      </c>
      <c r="F36" s="29"/>
      <c r="G36" s="29"/>
    </row>
    <row r="37" s="86" customFormat="true" ht="14.65" hidden="false" customHeight="false" outlineLevel="0" collapsed="false">
      <c r="A37" s="82" t="n">
        <v>10</v>
      </c>
      <c r="B37" s="83" t="s">
        <v>74</v>
      </c>
      <c r="C37" s="98" t="s">
        <v>25</v>
      </c>
      <c r="D37" s="85"/>
      <c r="E37" s="85"/>
      <c r="F37" s="85"/>
      <c r="G37" s="85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customFormat="false" ht="14.65" hidden="false" customHeight="false" outlineLevel="0" collapsed="false">
      <c r="A38" s="26" t="s">
        <v>190</v>
      </c>
      <c r="B38" s="27" t="s">
        <v>191</v>
      </c>
      <c r="C38" s="98"/>
      <c r="D38" s="28" t="s">
        <v>23</v>
      </c>
      <c r="E38" s="28" t="n">
        <v>2</v>
      </c>
      <c r="F38" s="29"/>
      <c r="G38" s="29"/>
    </row>
    <row r="39" customFormat="false" ht="14.65" hidden="false" customHeight="false" outlineLevel="0" collapsed="false">
      <c r="A39" s="26" t="s">
        <v>253</v>
      </c>
      <c r="B39" s="45" t="s">
        <v>254</v>
      </c>
      <c r="C39" s="98"/>
      <c r="D39" s="28" t="s">
        <v>23</v>
      </c>
      <c r="E39" s="28" t="n">
        <v>1</v>
      </c>
      <c r="F39" s="29"/>
      <c r="G39" s="29"/>
    </row>
    <row r="40" customFormat="false" ht="14.65" hidden="false" customHeight="false" outlineLevel="0" collapsed="false">
      <c r="A40" s="26" t="s">
        <v>75</v>
      </c>
      <c r="B40" s="53" t="s">
        <v>76</v>
      </c>
      <c r="C40" s="98"/>
      <c r="D40" s="55"/>
      <c r="E40" s="55"/>
      <c r="F40" s="56"/>
      <c r="G40" s="56"/>
    </row>
    <row r="41" customFormat="false" ht="14.65" hidden="false" customHeight="false" outlineLevel="0" collapsed="false">
      <c r="A41" s="26" t="s">
        <v>255</v>
      </c>
      <c r="B41" s="27" t="s">
        <v>256</v>
      </c>
      <c r="C41" s="98"/>
      <c r="D41" s="28" t="s">
        <v>23</v>
      </c>
      <c r="E41" s="28" t="n">
        <v>1</v>
      </c>
      <c r="F41" s="29"/>
      <c r="G41" s="29"/>
    </row>
    <row r="42" s="86" customFormat="true" ht="14.65" hidden="false" customHeight="false" outlineLevel="0" collapsed="false">
      <c r="A42" s="82" t="n">
        <v>11</v>
      </c>
      <c r="B42" s="83" t="s">
        <v>81</v>
      </c>
      <c r="C42" s="98"/>
      <c r="D42" s="85"/>
      <c r="E42" s="85"/>
      <c r="F42" s="88"/>
      <c r="G42" s="88"/>
      <c r="AKZ42" s="0"/>
      <c r="ALA42" s="0"/>
      <c r="ALB42" s="0"/>
      <c r="ALC42" s="0"/>
      <c r="ALD42" s="0"/>
      <c r="ALE42" s="0"/>
      <c r="ALF42" s="0"/>
      <c r="ALG42" s="0"/>
      <c r="ALH42" s="0"/>
      <c r="ALI42" s="0"/>
      <c r="ALJ42" s="0"/>
      <c r="ALK42" s="0"/>
      <c r="ALL42" s="0"/>
      <c r="ALM42" s="0"/>
      <c r="ALN42" s="0"/>
      <c r="ALO42" s="0"/>
      <c r="ALP42" s="0"/>
      <c r="ALQ42" s="0"/>
      <c r="ALR42" s="0"/>
      <c r="ALS42" s="0"/>
      <c r="ALT42" s="0"/>
      <c r="ALU42" s="0"/>
      <c r="ALV42" s="0"/>
      <c r="ALW42" s="0"/>
      <c r="ALX42" s="0"/>
      <c r="ALY42" s="0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customFormat="false" ht="14.65" hidden="false" customHeight="false" outlineLevel="0" collapsed="false">
      <c r="A43" s="26" t="s">
        <v>257</v>
      </c>
      <c r="B43" s="48" t="s">
        <v>258</v>
      </c>
      <c r="C43" s="98"/>
      <c r="D43" s="28" t="s">
        <v>23</v>
      </c>
      <c r="E43" s="28" t="n">
        <v>10</v>
      </c>
      <c r="F43" s="29"/>
      <c r="G43" s="29"/>
    </row>
    <row r="44" customFormat="false" ht="14.65" hidden="false" customHeight="false" outlineLevel="0" collapsed="false">
      <c r="A44" s="82" t="n">
        <v>12</v>
      </c>
      <c r="B44" s="89" t="s">
        <v>97</v>
      </c>
      <c r="C44" s="98"/>
      <c r="D44" s="85"/>
      <c r="E44" s="85"/>
      <c r="F44" s="88"/>
      <c r="G44" s="88"/>
    </row>
    <row r="45" customFormat="false" ht="14.9" hidden="false" customHeight="false" outlineLevel="0" collapsed="false">
      <c r="A45" s="26" t="s">
        <v>259</v>
      </c>
      <c r="B45" s="38" t="s">
        <v>260</v>
      </c>
      <c r="C45" s="98"/>
      <c r="D45" s="28" t="s">
        <v>261</v>
      </c>
      <c r="E45" s="28" t="n">
        <v>3000</v>
      </c>
      <c r="F45" s="29"/>
      <c r="G45" s="29"/>
    </row>
    <row r="46" s="86" customFormat="true" ht="14.65" hidden="false" customHeight="false" outlineLevel="0" collapsed="false">
      <c r="A46" s="82" t="n">
        <v>13</v>
      </c>
      <c r="B46" s="83" t="s">
        <v>105</v>
      </c>
      <c r="C46" s="98"/>
      <c r="D46" s="85"/>
      <c r="E46" s="85"/>
      <c r="F46" s="88"/>
      <c r="G46" s="88"/>
      <c r="AKZ46" s="0"/>
      <c r="ALA46" s="0"/>
      <c r="ALB46" s="0"/>
      <c r="ALC46" s="0"/>
      <c r="ALD46" s="0"/>
      <c r="ALE46" s="0"/>
      <c r="ALF46" s="0"/>
      <c r="ALG46" s="0"/>
      <c r="ALH46" s="0"/>
      <c r="ALI46" s="0"/>
      <c r="ALJ46" s="0"/>
      <c r="ALK46" s="0"/>
      <c r="ALL46" s="0"/>
      <c r="ALM46" s="0"/>
      <c r="ALN46" s="0"/>
      <c r="ALO46" s="0"/>
      <c r="ALP46" s="0"/>
      <c r="ALQ46" s="0"/>
      <c r="ALR46" s="0"/>
      <c r="ALS46" s="0"/>
      <c r="ALT46" s="0"/>
      <c r="ALU46" s="0"/>
      <c r="ALV46" s="0"/>
      <c r="ALW46" s="0"/>
      <c r="ALX46" s="0"/>
      <c r="ALY46" s="0"/>
      <c r="ALZ46" s="0"/>
      <c r="AMA46" s="0"/>
      <c r="AMB46" s="0"/>
      <c r="AMC46" s="0"/>
      <c r="AMD46" s="0"/>
      <c r="AME46" s="0"/>
      <c r="AMF46" s="0"/>
      <c r="AMG46" s="0"/>
      <c r="AMH46" s="0"/>
      <c r="AMI46" s="0"/>
      <c r="AMJ46" s="0"/>
    </row>
    <row r="47" s="41" customFormat="true" ht="14.65" hidden="false" customHeight="false" outlineLevel="0" collapsed="false">
      <c r="A47" s="26" t="s">
        <v>106</v>
      </c>
      <c r="B47" s="53" t="s">
        <v>107</v>
      </c>
      <c r="C47" s="98"/>
      <c r="D47" s="39"/>
      <c r="E47" s="39"/>
      <c r="F47" s="40"/>
      <c r="G47" s="40"/>
      <c r="AKZ47" s="0"/>
      <c r="ALA47" s="0"/>
      <c r="ALB47" s="0"/>
      <c r="ALC47" s="0"/>
      <c r="ALD47" s="0"/>
      <c r="ALE47" s="0"/>
      <c r="ALF47" s="0"/>
      <c r="ALG47" s="0"/>
      <c r="ALH47" s="0"/>
      <c r="ALI47" s="0"/>
      <c r="ALJ47" s="0"/>
      <c r="ALK47" s="0"/>
      <c r="ALL47" s="0"/>
      <c r="ALM47" s="0"/>
      <c r="ALN47" s="0"/>
      <c r="ALO47" s="0"/>
      <c r="ALP47" s="0"/>
      <c r="ALQ47" s="0"/>
      <c r="ALR47" s="0"/>
      <c r="ALS47" s="0"/>
      <c r="ALT47" s="0"/>
      <c r="ALU47" s="0"/>
      <c r="ALV47" s="0"/>
      <c r="ALW47" s="0"/>
      <c r="ALX47" s="0"/>
      <c r="ALY47" s="0"/>
      <c r="ALZ47" s="0"/>
      <c r="AMA47" s="0"/>
      <c r="AMB47" s="0"/>
      <c r="AMC47" s="0"/>
      <c r="AMD47" s="0"/>
      <c r="AME47" s="0"/>
      <c r="AMF47" s="0"/>
      <c r="AMG47" s="0"/>
      <c r="AMH47" s="0"/>
      <c r="AMI47" s="0"/>
      <c r="AMJ47" s="0"/>
    </row>
    <row r="48" customFormat="false" ht="14.65" hidden="false" customHeight="false" outlineLevel="0" collapsed="false">
      <c r="A48" s="26" t="s">
        <v>108</v>
      </c>
      <c r="B48" s="27" t="s">
        <v>109</v>
      </c>
      <c r="C48" s="98"/>
      <c r="D48" s="28" t="s">
        <v>66</v>
      </c>
      <c r="E48" s="28" t="n">
        <v>4500</v>
      </c>
      <c r="F48" s="29"/>
      <c r="G48" s="29"/>
    </row>
    <row r="49" customFormat="false" ht="14.65" hidden="false" customHeight="false" outlineLevel="0" collapsed="false">
      <c r="A49" s="26" t="s">
        <v>110</v>
      </c>
      <c r="B49" s="27" t="s">
        <v>111</v>
      </c>
      <c r="C49" s="98"/>
      <c r="D49" s="28" t="s">
        <v>66</v>
      </c>
      <c r="E49" s="28" t="n">
        <v>1500</v>
      </c>
      <c r="F49" s="29"/>
      <c r="G49" s="29"/>
    </row>
    <row r="50" customFormat="false" ht="14.65" hidden="false" customHeight="false" outlineLevel="0" collapsed="false">
      <c r="A50" s="99" t="s">
        <v>262</v>
      </c>
      <c r="B50" s="96" t="s">
        <v>263</v>
      </c>
      <c r="C50" s="98"/>
      <c r="D50" s="28" t="s">
        <v>66</v>
      </c>
      <c r="E50" s="28" t="n">
        <v>1000</v>
      </c>
      <c r="F50" s="29"/>
      <c r="G50" s="29"/>
    </row>
    <row r="51" customFormat="false" ht="14.65" hidden="false" customHeight="false" outlineLevel="0" collapsed="false">
      <c r="A51" s="99" t="s">
        <v>264</v>
      </c>
      <c r="B51" s="100" t="s">
        <v>265</v>
      </c>
      <c r="C51" s="98"/>
      <c r="D51" s="28" t="s">
        <v>66</v>
      </c>
      <c r="E51" s="28" t="n">
        <v>1000</v>
      </c>
      <c r="F51" s="29"/>
      <c r="G51" s="29"/>
    </row>
    <row r="52" customFormat="false" ht="14.65" hidden="false" customHeight="false" outlineLevel="0" collapsed="false">
      <c r="A52" s="26" t="s">
        <v>266</v>
      </c>
      <c r="B52" s="96" t="s">
        <v>267</v>
      </c>
      <c r="C52" s="98"/>
      <c r="D52" s="28" t="s">
        <v>66</v>
      </c>
      <c r="E52" s="28" t="n">
        <v>1000</v>
      </c>
      <c r="F52" s="29"/>
      <c r="G52" s="29"/>
    </row>
    <row r="53" s="86" customFormat="true" ht="14.65" hidden="false" customHeight="false" outlineLevel="0" collapsed="false">
      <c r="A53" s="82" t="n">
        <v>14</v>
      </c>
      <c r="B53" s="83" t="s">
        <v>112</v>
      </c>
      <c r="C53" s="98"/>
      <c r="D53" s="85"/>
      <c r="E53" s="85"/>
      <c r="F53" s="88"/>
      <c r="G53" s="88"/>
      <c r="AKZ53" s="0"/>
      <c r="ALA53" s="0"/>
      <c r="ALB53" s="0"/>
      <c r="ALC53" s="0"/>
      <c r="ALD53" s="0"/>
      <c r="ALE53" s="0"/>
      <c r="ALF53" s="0"/>
      <c r="ALG53" s="0"/>
      <c r="ALH53" s="0"/>
      <c r="ALI53" s="0"/>
      <c r="ALJ53" s="0"/>
      <c r="ALK53" s="0"/>
      <c r="ALL53" s="0"/>
      <c r="ALM53" s="0"/>
      <c r="ALN53" s="0"/>
      <c r="ALO53" s="0"/>
      <c r="ALP53" s="0"/>
      <c r="ALQ53" s="0"/>
      <c r="ALR53" s="0"/>
      <c r="ALS53" s="0"/>
      <c r="ALT53" s="0"/>
      <c r="ALU53" s="0"/>
      <c r="ALV53" s="0"/>
      <c r="ALW53" s="0"/>
      <c r="ALX53" s="0"/>
      <c r="ALY53" s="0"/>
      <c r="ALZ53" s="0"/>
      <c r="AMA53" s="0"/>
      <c r="AMB53" s="0"/>
      <c r="AMC53" s="0"/>
      <c r="AMD53" s="0"/>
      <c r="AME53" s="0"/>
      <c r="AMF53" s="0"/>
      <c r="AMG53" s="0"/>
      <c r="AMH53" s="0"/>
      <c r="AMI53" s="0"/>
      <c r="AMJ53" s="0"/>
    </row>
    <row r="54" customFormat="false" ht="14.65" hidden="false" customHeight="false" outlineLevel="0" collapsed="false">
      <c r="A54" s="26" t="s">
        <v>113</v>
      </c>
      <c r="B54" s="58" t="s">
        <v>114</v>
      </c>
      <c r="C54" s="101" t="s">
        <v>115</v>
      </c>
      <c r="D54" s="28" t="s">
        <v>66</v>
      </c>
      <c r="E54" s="28" t="n">
        <v>42</v>
      </c>
      <c r="F54" s="29"/>
      <c r="G54" s="29"/>
    </row>
    <row r="55" s="25" customFormat="true" ht="14.65" hidden="false" customHeight="false" outlineLevel="0" collapsed="false">
      <c r="A55" s="30" t="n">
        <v>15</v>
      </c>
      <c r="B55" s="31" t="s">
        <v>116</v>
      </c>
      <c r="C55" s="67" t="s">
        <v>268</v>
      </c>
      <c r="D55" s="32"/>
      <c r="E55" s="32"/>
      <c r="F55" s="33"/>
      <c r="G55" s="33"/>
      <c r="AKZ55" s="0"/>
      <c r="ALA55" s="0"/>
      <c r="ALB55" s="0"/>
      <c r="ALC55" s="0"/>
      <c r="ALD55" s="0"/>
      <c r="ALE55" s="0"/>
      <c r="ALF55" s="0"/>
      <c r="ALG55" s="0"/>
      <c r="ALH55" s="0"/>
      <c r="ALI55" s="0"/>
      <c r="ALJ55" s="0"/>
      <c r="ALK55" s="0"/>
      <c r="ALL55" s="0"/>
      <c r="ALM55" s="0"/>
      <c r="ALN55" s="0"/>
      <c r="ALO55" s="0"/>
      <c r="ALP55" s="0"/>
      <c r="ALQ55" s="0"/>
      <c r="ALR55" s="0"/>
      <c r="ALS55" s="0"/>
      <c r="ALT55" s="0"/>
      <c r="ALU55" s="0"/>
      <c r="ALV55" s="0"/>
      <c r="ALW55" s="0"/>
      <c r="ALX55" s="0"/>
      <c r="ALY55" s="0"/>
      <c r="ALZ55" s="0"/>
      <c r="AMA55" s="0"/>
      <c r="AMB55" s="0"/>
      <c r="AMC55" s="0"/>
      <c r="AMD55" s="0"/>
      <c r="AME55" s="0"/>
      <c r="AMF55" s="0"/>
      <c r="AMG55" s="0"/>
      <c r="AMH55" s="0"/>
      <c r="AMI55" s="0"/>
      <c r="AMJ55" s="0"/>
    </row>
    <row r="56" customFormat="false" ht="14.65" hidden="false" customHeight="false" outlineLevel="0" collapsed="false">
      <c r="A56" s="26" t="s">
        <v>118</v>
      </c>
      <c r="B56" s="27" t="s">
        <v>119</v>
      </c>
      <c r="C56" s="67" t="s">
        <v>269</v>
      </c>
      <c r="D56" s="28" t="s">
        <v>66</v>
      </c>
      <c r="E56" s="28" t="n">
        <f aca="false">6000*2</f>
        <v>12000</v>
      </c>
      <c r="F56" s="29"/>
      <c r="G56" s="29"/>
    </row>
    <row r="57" customFormat="false" ht="14.65" hidden="false" customHeight="false" outlineLevel="0" collapsed="false">
      <c r="A57" s="26" t="s">
        <v>120</v>
      </c>
      <c r="B57" s="27" t="s">
        <v>121</v>
      </c>
      <c r="C57" s="67" t="s">
        <v>269</v>
      </c>
      <c r="D57" s="28" t="s">
        <v>66</v>
      </c>
      <c r="E57" s="28" t="n">
        <v>6000</v>
      </c>
      <c r="F57" s="29"/>
      <c r="G57" s="29"/>
    </row>
    <row r="58" s="25" customFormat="true" ht="14.65" hidden="false" customHeight="false" outlineLevel="0" collapsed="false">
      <c r="A58" s="30" t="n">
        <v>16</v>
      </c>
      <c r="B58" s="31" t="s">
        <v>122</v>
      </c>
      <c r="C58" s="67" t="s">
        <v>269</v>
      </c>
      <c r="D58" s="32"/>
      <c r="E58" s="32"/>
      <c r="F58" s="33"/>
      <c r="G58" s="33"/>
      <c r="AKZ58" s="0"/>
      <c r="ALA58" s="0"/>
      <c r="ALB58" s="0"/>
      <c r="ALC58" s="0"/>
      <c r="ALD58" s="0"/>
      <c r="ALE58" s="0"/>
      <c r="ALF58" s="0"/>
      <c r="ALG58" s="0"/>
      <c r="ALH58" s="0"/>
      <c r="ALI58" s="0"/>
      <c r="ALJ58" s="0"/>
      <c r="ALK58" s="0"/>
      <c r="ALL58" s="0"/>
      <c r="ALM58" s="0"/>
      <c r="ALN58" s="0"/>
      <c r="ALO58" s="0"/>
      <c r="ALP58" s="0"/>
      <c r="ALQ58" s="0"/>
      <c r="ALR58" s="0"/>
      <c r="ALS58" s="0"/>
      <c r="ALT58" s="0"/>
      <c r="ALU58" s="0"/>
      <c r="ALV58" s="0"/>
      <c r="ALW58" s="0"/>
      <c r="ALX58" s="0"/>
      <c r="ALY58" s="0"/>
      <c r="ALZ58" s="0"/>
      <c r="AMA58" s="0"/>
      <c r="AMB58" s="0"/>
      <c r="AMC58" s="0"/>
      <c r="AMD58" s="0"/>
      <c r="AME58" s="0"/>
      <c r="AMF58" s="0"/>
      <c r="AMG58" s="0"/>
      <c r="AMH58" s="0"/>
      <c r="AMI58" s="0"/>
      <c r="AMJ58" s="0"/>
    </row>
    <row r="59" customFormat="false" ht="14.65" hidden="false" customHeight="false" outlineLevel="0" collapsed="false">
      <c r="A59" s="26" t="s">
        <v>270</v>
      </c>
      <c r="B59" s="27" t="s">
        <v>271</v>
      </c>
      <c r="C59" s="67" t="s">
        <v>269</v>
      </c>
      <c r="D59" s="28" t="s">
        <v>66</v>
      </c>
      <c r="E59" s="28" t="n">
        <f aca="false">6000+600</f>
        <v>6600</v>
      </c>
      <c r="F59" s="29"/>
      <c r="G59" s="29"/>
    </row>
    <row r="60" customFormat="false" ht="14.65" hidden="false" customHeight="false" outlineLevel="0" collapsed="false">
      <c r="A60" s="26" t="s">
        <v>272</v>
      </c>
      <c r="B60" s="27" t="s">
        <v>273</v>
      </c>
      <c r="C60" s="67" t="s">
        <v>269</v>
      </c>
      <c r="D60" s="28" t="s">
        <v>66</v>
      </c>
      <c r="E60" s="28" t="n">
        <v>6600</v>
      </c>
      <c r="F60" s="29"/>
      <c r="G60" s="29"/>
    </row>
    <row r="61" customFormat="false" ht="14.65" hidden="false" customHeight="false" outlineLevel="0" collapsed="false">
      <c r="A61" s="26" t="s">
        <v>274</v>
      </c>
      <c r="B61" s="27" t="s">
        <v>275</v>
      </c>
      <c r="C61" s="67" t="s">
        <v>269</v>
      </c>
      <c r="D61" s="28" t="s">
        <v>66</v>
      </c>
      <c r="E61" s="28" t="n">
        <v>6600</v>
      </c>
      <c r="F61" s="29"/>
      <c r="G61" s="29"/>
    </row>
    <row r="62" customFormat="false" ht="14.65" hidden="false" customHeight="false" outlineLevel="0" collapsed="false">
      <c r="A62" s="26" t="s">
        <v>276</v>
      </c>
      <c r="B62" s="27" t="s">
        <v>277</v>
      </c>
      <c r="C62" s="67" t="s">
        <v>269</v>
      </c>
      <c r="D62" s="28" t="s">
        <v>66</v>
      </c>
      <c r="E62" s="28" t="n">
        <v>900</v>
      </c>
      <c r="F62" s="29"/>
      <c r="G62" s="29"/>
    </row>
    <row r="63" customFormat="false" ht="14.65" hidden="false" customHeight="false" outlineLevel="0" collapsed="false">
      <c r="A63" s="26" t="s">
        <v>278</v>
      </c>
      <c r="B63" s="102" t="s">
        <v>279</v>
      </c>
      <c r="C63" s="67" t="s">
        <v>269</v>
      </c>
      <c r="D63" s="28" t="s">
        <v>66</v>
      </c>
      <c r="E63" s="28" t="n">
        <f aca="false">SUM(E59:E61)</f>
        <v>19800</v>
      </c>
      <c r="F63" s="29"/>
      <c r="G63" s="29"/>
    </row>
    <row r="64" s="25" customFormat="true" ht="14.65" hidden="false" customHeight="false" outlineLevel="0" collapsed="false">
      <c r="A64" s="30" t="n">
        <v>17</v>
      </c>
      <c r="B64" s="31" t="s">
        <v>131</v>
      </c>
      <c r="C64" s="67" t="s">
        <v>269</v>
      </c>
      <c r="D64" s="32"/>
      <c r="E64" s="32"/>
      <c r="F64" s="33"/>
      <c r="G64" s="33"/>
      <c r="AKZ64" s="0"/>
      <c r="ALA64" s="0"/>
      <c r="ALB64" s="0"/>
      <c r="ALC64" s="0"/>
      <c r="ALD64" s="0"/>
      <c r="ALE64" s="0"/>
      <c r="ALF64" s="0"/>
      <c r="ALG64" s="0"/>
      <c r="ALH64" s="0"/>
      <c r="ALI64" s="0"/>
      <c r="ALJ64" s="0"/>
      <c r="ALK64" s="0"/>
      <c r="ALL64" s="0"/>
      <c r="ALM64" s="0"/>
      <c r="ALN64" s="0"/>
      <c r="ALO64" s="0"/>
      <c r="ALP64" s="0"/>
      <c r="ALQ64" s="0"/>
      <c r="ALR64" s="0"/>
      <c r="ALS64" s="0"/>
      <c r="ALT64" s="0"/>
      <c r="ALU64" s="0"/>
      <c r="ALV64" s="0"/>
      <c r="ALW64" s="0"/>
      <c r="ALX64" s="0"/>
      <c r="ALY64" s="0"/>
      <c r="ALZ64" s="0"/>
      <c r="AMA64" s="0"/>
      <c r="AMB64" s="0"/>
      <c r="AMC64" s="0"/>
      <c r="AMD64" s="0"/>
      <c r="AME64" s="0"/>
      <c r="AMF64" s="0"/>
      <c r="AMG64" s="0"/>
      <c r="AMH64" s="0"/>
      <c r="AMI64" s="0"/>
      <c r="AMJ64" s="0"/>
    </row>
    <row r="65" customFormat="false" ht="14.65" hidden="false" customHeight="false" outlineLevel="0" collapsed="false">
      <c r="A65" s="26" t="s">
        <v>134</v>
      </c>
      <c r="B65" s="27" t="s">
        <v>135</v>
      </c>
      <c r="C65" s="67" t="s">
        <v>269</v>
      </c>
      <c r="D65" s="28" t="s">
        <v>23</v>
      </c>
      <c r="E65" s="28" t="n">
        <f aca="false">(7*2)+(9*5)</f>
        <v>59</v>
      </c>
      <c r="F65" s="29"/>
      <c r="G65" s="29"/>
    </row>
    <row r="66" customFormat="false" ht="14.65" hidden="false" customHeight="false" outlineLevel="0" collapsed="false">
      <c r="A66" s="26" t="s">
        <v>280</v>
      </c>
      <c r="B66" s="27" t="s">
        <v>281</v>
      </c>
      <c r="C66" s="67" t="s">
        <v>269</v>
      </c>
      <c r="D66" s="28" t="s">
        <v>23</v>
      </c>
      <c r="E66" s="28" t="n">
        <v>2300</v>
      </c>
      <c r="F66" s="29"/>
      <c r="G66" s="29"/>
    </row>
    <row r="67" customFormat="false" ht="14.65" hidden="false" customHeight="false" outlineLevel="0" collapsed="false">
      <c r="A67" s="26" t="s">
        <v>136</v>
      </c>
      <c r="B67" s="27" t="s">
        <v>137</v>
      </c>
      <c r="C67" s="67" t="s">
        <v>269</v>
      </c>
      <c r="D67" s="28" t="s">
        <v>66</v>
      </c>
      <c r="E67" s="28" t="n">
        <v>40000</v>
      </c>
      <c r="F67" s="29"/>
      <c r="G67" s="29"/>
    </row>
    <row r="68" customFormat="false" ht="28.35" hidden="false" customHeight="false" outlineLevel="0" collapsed="false">
      <c r="A68" s="26" t="s">
        <v>282</v>
      </c>
      <c r="B68" s="103" t="s">
        <v>283</v>
      </c>
      <c r="C68" s="67"/>
      <c r="D68" s="28" t="s">
        <v>284</v>
      </c>
      <c r="E68" s="28" t="n">
        <v>6</v>
      </c>
      <c r="F68" s="29"/>
      <c r="G68" s="29"/>
    </row>
    <row r="69" s="25" customFormat="true" ht="14.65" hidden="false" customHeight="false" outlineLevel="0" collapsed="false">
      <c r="A69" s="30" t="n">
        <v>30</v>
      </c>
      <c r="B69" s="30" t="s">
        <v>285</v>
      </c>
      <c r="C69" s="30"/>
      <c r="D69" s="30"/>
      <c r="E69" s="30"/>
      <c r="F69" s="30"/>
      <c r="G69" s="30"/>
      <c r="AKZ69" s="0"/>
      <c r="ALA69" s="0"/>
      <c r="ALB69" s="0"/>
      <c r="ALC69" s="0"/>
      <c r="ALD69" s="0"/>
      <c r="ALE69" s="0"/>
      <c r="ALF69" s="0"/>
      <c r="ALG69" s="0"/>
      <c r="ALH69" s="0"/>
      <c r="ALI69" s="0"/>
      <c r="ALJ69" s="0"/>
      <c r="ALK69" s="0"/>
      <c r="ALL69" s="0"/>
      <c r="ALM69" s="0"/>
      <c r="ALN69" s="0"/>
      <c r="ALO69" s="0"/>
      <c r="ALP69" s="0"/>
      <c r="ALQ69" s="0"/>
      <c r="ALR69" s="0"/>
      <c r="ALS69" s="0"/>
      <c r="ALT69" s="0"/>
      <c r="ALU69" s="0"/>
      <c r="ALV69" s="0"/>
      <c r="ALW69" s="0"/>
      <c r="ALX69" s="0"/>
      <c r="ALY69" s="0"/>
      <c r="ALZ69" s="0"/>
      <c r="AMA69" s="0"/>
      <c r="AMB69" s="0"/>
      <c r="AMC69" s="0"/>
      <c r="AMD69" s="0"/>
      <c r="AME69" s="0"/>
      <c r="AMF69" s="0"/>
      <c r="AMG69" s="0"/>
      <c r="AMH69" s="0"/>
      <c r="AMI69" s="0"/>
      <c r="AMJ69" s="0"/>
    </row>
    <row r="70" customFormat="false" ht="25.35" hidden="false" customHeight="false" outlineLevel="0" collapsed="false">
      <c r="A70" s="26" t="s">
        <v>214</v>
      </c>
      <c r="B70" s="27" t="s">
        <v>215</v>
      </c>
      <c r="C70" s="35" t="s">
        <v>25</v>
      </c>
      <c r="D70" s="28" t="s">
        <v>216</v>
      </c>
      <c r="E70" s="28" t="n">
        <v>12</v>
      </c>
      <c r="F70" s="29"/>
      <c r="G70" s="29"/>
    </row>
    <row r="71" customFormat="false" ht="14.65" hidden="false" customHeight="false" outlineLevel="0" collapsed="false">
      <c r="A71" s="26" t="s">
        <v>217</v>
      </c>
      <c r="B71" s="27" t="s">
        <v>218</v>
      </c>
      <c r="C71" s="35"/>
      <c r="D71" s="28" t="s">
        <v>34</v>
      </c>
      <c r="E71" s="28" t="n">
        <f aca="false">E19+E22</f>
        <v>93150</v>
      </c>
      <c r="F71" s="29"/>
      <c r="G71" s="29"/>
    </row>
    <row r="72" customFormat="false" ht="14.65" hidden="false" customHeight="false" outlineLevel="0" collapsed="false">
      <c r="A72" s="26" t="s">
        <v>219</v>
      </c>
      <c r="B72" s="27" t="s">
        <v>220</v>
      </c>
      <c r="C72" s="35"/>
      <c r="D72" s="28" t="s">
        <v>49</v>
      </c>
      <c r="E72" s="28" t="n">
        <f aca="false">E26+E27+E28</f>
        <v>10700</v>
      </c>
      <c r="F72" s="29"/>
      <c r="G72" s="29"/>
    </row>
    <row r="73" customFormat="false" ht="14.65" hidden="false" customHeight="false" outlineLevel="0" collapsed="false">
      <c r="A73" s="26" t="s">
        <v>221</v>
      </c>
      <c r="B73" s="27" t="s">
        <v>222</v>
      </c>
      <c r="C73" s="67" t="s">
        <v>117</v>
      </c>
      <c r="D73" s="28" t="s">
        <v>223</v>
      </c>
      <c r="E73" s="28" t="n">
        <v>12</v>
      </c>
      <c r="F73" s="29"/>
      <c r="G73" s="29"/>
    </row>
    <row r="74" customFormat="false" ht="12.8" hidden="false" customHeight="false" outlineLevel="0" collapsed="false">
      <c r="A74" s="15"/>
      <c r="B74" s="15"/>
      <c r="D74" s="77"/>
      <c r="E74" s="15"/>
      <c r="F74" s="78"/>
      <c r="G74" s="15"/>
    </row>
    <row r="75" customFormat="false" ht="12.8" hidden="false" customHeight="false" outlineLevel="0" collapsed="false">
      <c r="A75" s="15"/>
      <c r="B75" s="15"/>
      <c r="D75" s="77"/>
      <c r="E75" s="3"/>
      <c r="F75" s="79" t="s">
        <v>169</v>
      </c>
      <c r="G75" s="79"/>
    </row>
    <row r="76" customFormat="false" ht="12.8" hidden="false" customHeight="false" outlineLevel="0" collapsed="false">
      <c r="A76" s="3"/>
      <c r="B76" s="15"/>
      <c r="D76" s="10"/>
      <c r="E76" s="3"/>
      <c r="F76" s="79" t="s">
        <v>170</v>
      </c>
      <c r="G76" s="79"/>
    </row>
    <row r="77" customFormat="false" ht="12.8" hidden="false" customHeight="false" outlineLevel="0" collapsed="false">
      <c r="A77" s="3"/>
      <c r="B77" s="15"/>
      <c r="D77" s="10"/>
      <c r="E77" s="3"/>
      <c r="F77" s="79" t="s">
        <v>171</v>
      </c>
      <c r="G77" s="79"/>
    </row>
    <row r="78" customFormat="false" ht="12.8" hidden="false" customHeight="false" outlineLevel="0" collapsed="false">
      <c r="A78" s="3"/>
      <c r="B78" s="15"/>
      <c r="D78" s="10"/>
      <c r="E78" s="3"/>
      <c r="F78" s="3"/>
      <c r="G78" s="3"/>
    </row>
    <row r="79" customFormat="false" ht="13.8" hidden="false" customHeight="false" outlineLevel="0" collapsed="false">
      <c r="A79" s="3"/>
      <c r="B79" s="15"/>
      <c r="D79" s="10"/>
      <c r="E79" s="3"/>
      <c r="F79" s="80"/>
      <c r="G79" s="81"/>
    </row>
    <row r="80" customFormat="false" ht="13.8" hidden="false" customHeight="false" outlineLevel="0" collapsed="false">
      <c r="A80" s="3"/>
      <c r="B80" s="15"/>
      <c r="D80" s="10"/>
      <c r="E80" s="3"/>
      <c r="F80" s="15"/>
      <c r="G80" s="81"/>
    </row>
  </sheetData>
  <mergeCells count="6">
    <mergeCell ref="C10:C16"/>
    <mergeCell ref="C18:C24"/>
    <mergeCell ref="C25:C36"/>
    <mergeCell ref="C37:C53"/>
    <mergeCell ref="C55:C68"/>
    <mergeCell ref="C70:C72"/>
  </mergeCells>
  <dataValidations count="2">
    <dataValidation allowBlank="true" errorStyle="stop" operator="equal" prompt="F.&#10;m²&#10;T.&#10;m3&#10;u.&#10;J." promptTitle="Unité" showDropDown="false" showErrorMessage="false" showInputMessage="false" sqref="D1:D2 D8 D74:D75" type="list">
      <formula1>"F.,m²,T.,m3,U.,J.,dm/m,t-km,m."</formula1>
      <formula2>0</formula2>
    </dataValidation>
    <dataValidation allowBlank="true" errorStyle="stop" operator="equal" prompt="F.&#10;m²&#10;T.&#10;m3&#10;u.&#10;J." promptTitle="Unité" showDropDown="false" showErrorMessage="false" showInputMessage="false" sqref="E1:E2 E8" type="list">
      <formula1>"F.,m²,T.,m3,U.,J.,dm/m,t-km,ml."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&amp;CDE avec tous les prix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67"/>
  <sheetViews>
    <sheetView showFormulas="false" showGridLines="true" showRowColHeaders="true" showZeros="true" rightToLeft="false" tabSelected="false" showOutlineSymbols="true" defaultGridColor="true" view="normal" topLeftCell="A34" colorId="64" zoomScale="120" zoomScaleNormal="120" zoomScalePageLayoutView="100" workbookViewId="0">
      <selection pane="topLeft" activeCell="A44" activeCellId="0" sqref="A44"/>
    </sheetView>
  </sheetViews>
  <sheetFormatPr defaultColWidth="11.53515625" defaultRowHeight="12.8" zeroHeight="false" outlineLevelRow="0" outlineLevelCol="0"/>
  <cols>
    <col collapsed="false" customWidth="true" hidden="false" outlineLevel="0" max="2" min="2" style="1" width="70.6"/>
    <col collapsed="false" customWidth="false" hidden="false" outlineLevel="0" max="4" min="4" style="2" width="11.52"/>
    <col collapsed="false" customWidth="true" hidden="false" outlineLevel="0" max="7" min="7" style="0" width="16.79"/>
  </cols>
  <sheetData>
    <row r="1" customFormat="false" ht="15" hidden="false" customHeight="false" outlineLevel="0" collapsed="false">
      <c r="A1" s="3"/>
      <c r="B1" s="4"/>
      <c r="C1" s="5"/>
      <c r="D1" s="5"/>
      <c r="E1" s="6"/>
      <c r="F1" s="3"/>
      <c r="G1" s="7"/>
    </row>
    <row r="2" customFormat="false" ht="15" hidden="false" customHeight="false" outlineLevel="0" collapsed="false">
      <c r="A2" s="3"/>
      <c r="B2" s="4" t="s">
        <v>286</v>
      </c>
      <c r="C2" s="5"/>
      <c r="D2" s="5"/>
      <c r="E2" s="6"/>
      <c r="F2" s="3"/>
      <c r="G2" s="7"/>
    </row>
    <row r="3" customFormat="false" ht="15" hidden="false" customHeight="false" outlineLevel="0" collapsed="false">
      <c r="A3" s="8"/>
      <c r="B3" s="9"/>
      <c r="C3" s="3"/>
      <c r="D3" s="10"/>
      <c r="E3" s="3"/>
      <c r="F3" s="3"/>
      <c r="G3" s="11"/>
    </row>
    <row r="4" customFormat="false" ht="15" hidden="false" customHeight="false" outlineLevel="0" collapsed="false">
      <c r="A4" s="8"/>
      <c r="B4" s="4" t="s">
        <v>1</v>
      </c>
      <c r="C4" s="3"/>
      <c r="D4" s="10"/>
      <c r="E4" s="3"/>
      <c r="F4" s="3"/>
      <c r="G4" s="11"/>
    </row>
    <row r="5" customFormat="false" ht="12.8" hidden="false" customHeight="false" outlineLevel="0" collapsed="false">
      <c r="B5" s="4"/>
      <c r="C5" s="3"/>
      <c r="D5" s="10"/>
      <c r="E5" s="3"/>
      <c r="F5" s="3"/>
      <c r="G5" s="11"/>
    </row>
    <row r="6" customFormat="false" ht="12.8" hidden="false" customHeight="false" outlineLevel="0" collapsed="false">
      <c r="B6" s="12"/>
      <c r="C6" s="3"/>
      <c r="D6" s="10"/>
      <c r="E6" s="3"/>
      <c r="F6" s="3"/>
      <c r="G6" s="11"/>
    </row>
    <row r="7" customFormat="false" ht="15" hidden="false" customHeight="false" outlineLevel="0" collapsed="false">
      <c r="A7" s="8"/>
      <c r="B7" s="13"/>
      <c r="C7" s="3"/>
      <c r="D7" s="10"/>
      <c r="E7" s="3"/>
      <c r="F7" s="3"/>
      <c r="G7" s="3"/>
    </row>
    <row r="8" customFormat="false" ht="15" hidden="false" customHeight="false" outlineLevel="0" collapsed="false">
      <c r="A8" s="14"/>
      <c r="B8" s="15"/>
      <c r="C8" s="5"/>
      <c r="D8" s="5"/>
      <c r="E8" s="6"/>
      <c r="F8" s="3"/>
      <c r="G8" s="3"/>
    </row>
    <row r="9" customFormat="false" ht="39.55" hidden="false" customHeight="false" outlineLevel="0" collapsed="false">
      <c r="A9" s="16" t="s">
        <v>2</v>
      </c>
      <c r="B9" s="17" t="s">
        <v>3</v>
      </c>
      <c r="C9" s="16" t="s">
        <v>4</v>
      </c>
      <c r="D9" s="18" t="s">
        <v>5</v>
      </c>
      <c r="E9" s="18" t="s">
        <v>6</v>
      </c>
      <c r="F9" s="19" t="s">
        <v>7</v>
      </c>
      <c r="G9" s="19" t="s">
        <v>8</v>
      </c>
    </row>
    <row r="10" s="25" customFormat="true" ht="15.5" hidden="false" customHeight="true" outlineLevel="0" collapsed="false">
      <c r="A10" s="20" t="n">
        <v>1</v>
      </c>
      <c r="B10" s="21" t="s">
        <v>9</v>
      </c>
      <c r="C10" s="22" t="s">
        <v>10</v>
      </c>
      <c r="D10" s="23"/>
      <c r="E10" s="24"/>
      <c r="F10" s="23"/>
      <c r="G10" s="23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25.35" hidden="false" customHeight="false" outlineLevel="0" collapsed="false">
      <c r="A11" s="26" t="s">
        <v>287</v>
      </c>
      <c r="B11" s="27" t="s">
        <v>288</v>
      </c>
      <c r="C11" s="22"/>
      <c r="D11" s="28" t="s">
        <v>13</v>
      </c>
      <c r="E11" s="28" t="n">
        <v>1</v>
      </c>
      <c r="F11" s="29"/>
      <c r="G11" s="29"/>
    </row>
    <row r="12" s="25" customFormat="true" ht="14.65" hidden="false" customHeight="false" outlineLevel="0" collapsed="false">
      <c r="A12" s="30" t="n">
        <v>2</v>
      </c>
      <c r="B12" s="31" t="s">
        <v>14</v>
      </c>
      <c r="C12" s="22"/>
      <c r="D12" s="32"/>
      <c r="E12" s="32"/>
      <c r="F12" s="33"/>
      <c r="G12" s="33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4.65" hidden="false" customHeight="false" outlineLevel="0" collapsed="false">
      <c r="A13" s="26" t="s">
        <v>289</v>
      </c>
      <c r="B13" s="27" t="s">
        <v>290</v>
      </c>
      <c r="C13" s="22"/>
      <c r="D13" s="28" t="s">
        <v>13</v>
      </c>
      <c r="E13" s="28" t="n">
        <v>1</v>
      </c>
      <c r="F13" s="29"/>
      <c r="G13" s="29"/>
    </row>
    <row r="14" s="25" customFormat="true" ht="14.65" hidden="false" customHeight="false" outlineLevel="0" collapsed="false">
      <c r="A14" s="30" t="n">
        <v>3</v>
      </c>
      <c r="B14" s="31" t="s">
        <v>229</v>
      </c>
      <c r="C14" s="22"/>
      <c r="D14" s="32"/>
      <c r="E14" s="32"/>
      <c r="F14" s="33"/>
      <c r="G14" s="33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4.65" hidden="false" customHeight="false" outlineLevel="0" collapsed="false">
      <c r="A15" s="26" t="s">
        <v>230</v>
      </c>
      <c r="B15" s="27" t="s">
        <v>291</v>
      </c>
      <c r="C15" s="22"/>
      <c r="D15" s="28" t="s">
        <v>232</v>
      </c>
      <c r="E15" s="28" t="n">
        <v>12</v>
      </c>
      <c r="F15" s="29"/>
      <c r="G15" s="29"/>
    </row>
    <row r="16" s="25" customFormat="true" ht="14.65" hidden="false" customHeight="false" outlineLevel="0" collapsed="false">
      <c r="A16" s="30" t="n">
        <v>4</v>
      </c>
      <c r="B16" s="31" t="s">
        <v>17</v>
      </c>
      <c r="C16" s="22"/>
      <c r="D16" s="34"/>
      <c r="E16" s="34"/>
      <c r="F16" s="33"/>
      <c r="G16" s="33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14.65" hidden="false" customHeight="false" outlineLevel="0" collapsed="false">
      <c r="A17" s="26" t="s">
        <v>292</v>
      </c>
      <c r="B17" s="104" t="s">
        <v>293</v>
      </c>
      <c r="C17" s="22"/>
      <c r="D17" s="28" t="s">
        <v>20</v>
      </c>
      <c r="E17" s="28" t="n">
        <v>40</v>
      </c>
      <c r="F17" s="29"/>
      <c r="G17" s="29"/>
    </row>
    <row r="18" customFormat="false" ht="14.65" hidden="false" customHeight="false" outlineLevel="0" collapsed="false">
      <c r="A18" s="26" t="s">
        <v>177</v>
      </c>
      <c r="B18" s="27" t="s">
        <v>178</v>
      </c>
      <c r="C18" s="22"/>
      <c r="D18" s="28" t="s">
        <v>23</v>
      </c>
      <c r="E18" s="28" t="n">
        <v>4</v>
      </c>
      <c r="F18" s="29"/>
      <c r="G18" s="29"/>
    </row>
    <row r="19" s="25" customFormat="true" ht="14.65" hidden="false" customHeight="false" outlineLevel="0" collapsed="false">
      <c r="A19" s="30" t="n">
        <v>5</v>
      </c>
      <c r="B19" s="31" t="s">
        <v>24</v>
      </c>
      <c r="C19" s="35" t="s">
        <v>25</v>
      </c>
      <c r="D19" s="32"/>
      <c r="E19" s="36"/>
      <c r="F19" s="33"/>
      <c r="G19" s="33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4.65" hidden="false" customHeight="false" outlineLevel="0" collapsed="false">
      <c r="A20" s="26" t="s">
        <v>294</v>
      </c>
      <c r="B20" s="27" t="s">
        <v>295</v>
      </c>
      <c r="C20" s="35"/>
      <c r="D20" s="28" t="s">
        <v>20</v>
      </c>
      <c r="E20" s="28" t="n">
        <v>30</v>
      </c>
      <c r="F20" s="29"/>
      <c r="G20" s="29"/>
    </row>
    <row r="21" customFormat="false" ht="14.65" hidden="false" customHeight="false" outlineLevel="0" collapsed="false">
      <c r="A21" s="26" t="s">
        <v>28</v>
      </c>
      <c r="B21" s="27" t="s">
        <v>179</v>
      </c>
      <c r="C21" s="35"/>
      <c r="D21" s="28" t="s">
        <v>30</v>
      </c>
      <c r="E21" s="28" t="n">
        <v>15</v>
      </c>
      <c r="F21" s="29"/>
      <c r="G21" s="29"/>
    </row>
    <row r="22" s="25" customFormat="true" ht="14.65" hidden="false" customHeight="false" outlineLevel="0" collapsed="false">
      <c r="A22" s="30" t="n">
        <v>8</v>
      </c>
      <c r="B22" s="31" t="s">
        <v>37</v>
      </c>
      <c r="C22" s="35"/>
      <c r="D22" s="32"/>
      <c r="E22" s="36"/>
      <c r="F22" s="33"/>
      <c r="G22" s="33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14.9" hidden="false" customHeight="false" outlineLevel="0" collapsed="false">
      <c r="A23" s="26" t="s">
        <v>38</v>
      </c>
      <c r="B23" s="43" t="s">
        <v>33</v>
      </c>
      <c r="C23" s="35"/>
      <c r="D23" s="28" t="s">
        <v>34</v>
      </c>
      <c r="E23" s="28" t="n">
        <v>5000</v>
      </c>
      <c r="F23" s="29"/>
      <c r="G23" s="29"/>
    </row>
    <row r="24" customFormat="false" ht="14.9" hidden="false" customHeight="false" outlineLevel="0" collapsed="false">
      <c r="A24" s="26" t="s">
        <v>39</v>
      </c>
      <c r="B24" s="43" t="s">
        <v>40</v>
      </c>
      <c r="C24" s="35"/>
      <c r="D24" s="28" t="s">
        <v>34</v>
      </c>
      <c r="E24" s="28" t="n">
        <v>5000</v>
      </c>
      <c r="F24" s="29"/>
      <c r="G24" s="29"/>
    </row>
    <row r="25" customFormat="false" ht="14.9" hidden="false" customHeight="false" outlineLevel="0" collapsed="false">
      <c r="A25" s="26" t="s">
        <v>41</v>
      </c>
      <c r="B25" s="43" t="s">
        <v>42</v>
      </c>
      <c r="C25" s="35"/>
      <c r="D25" s="28" t="s">
        <v>34</v>
      </c>
      <c r="E25" s="28" t="n">
        <v>5000</v>
      </c>
      <c r="F25" s="29"/>
      <c r="G25" s="29"/>
    </row>
    <row r="26" customFormat="false" ht="16.4" hidden="false" customHeight="false" outlineLevel="0" collapsed="false">
      <c r="A26" s="26" t="s">
        <v>43</v>
      </c>
      <c r="B26" s="42" t="s">
        <v>44</v>
      </c>
      <c r="C26" s="35"/>
      <c r="D26" s="28" t="s">
        <v>34</v>
      </c>
      <c r="E26" s="28" t="n">
        <v>5000</v>
      </c>
      <c r="F26" s="29"/>
      <c r="G26" s="29"/>
    </row>
    <row r="27" customFormat="false" ht="16.4" hidden="false" customHeight="false" outlineLevel="0" collapsed="false">
      <c r="A27" s="26" t="s">
        <v>296</v>
      </c>
      <c r="B27" s="42" t="s">
        <v>297</v>
      </c>
      <c r="C27" s="35"/>
      <c r="D27" s="28" t="s">
        <v>34</v>
      </c>
      <c r="E27" s="28" t="n">
        <v>1500</v>
      </c>
      <c r="F27" s="29"/>
      <c r="G27" s="29"/>
    </row>
    <row r="28" s="25" customFormat="true" ht="14.65" hidden="false" customHeight="false" outlineLevel="0" collapsed="false">
      <c r="A28" s="30" t="n">
        <v>9</v>
      </c>
      <c r="B28" s="31" t="s">
        <v>45</v>
      </c>
      <c r="C28" s="44" t="s">
        <v>46</v>
      </c>
      <c r="D28" s="32"/>
      <c r="E28" s="36"/>
      <c r="F28" s="33"/>
      <c r="G28" s="33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14.65" hidden="false" customHeight="false" outlineLevel="0" collapsed="false">
      <c r="A29" s="26" t="s">
        <v>235</v>
      </c>
      <c r="B29" s="27" t="s">
        <v>298</v>
      </c>
      <c r="C29" s="44"/>
      <c r="D29" s="28" t="s">
        <v>49</v>
      </c>
      <c r="E29" s="28" t="n">
        <v>400</v>
      </c>
      <c r="F29" s="29"/>
      <c r="G29" s="29"/>
    </row>
    <row r="30" customFormat="false" ht="14.65" hidden="false" customHeight="false" outlineLevel="0" collapsed="false">
      <c r="A30" s="26" t="s">
        <v>299</v>
      </c>
      <c r="B30" s="48" t="s">
        <v>300</v>
      </c>
      <c r="C30" s="44"/>
      <c r="D30" s="28" t="s">
        <v>49</v>
      </c>
      <c r="E30" s="28" t="n">
        <v>1200</v>
      </c>
      <c r="F30" s="29"/>
      <c r="G30" s="29"/>
    </row>
    <row r="31" customFormat="false" ht="14.65" hidden="false" customHeight="false" outlineLevel="0" collapsed="false">
      <c r="A31" s="26" t="s">
        <v>50</v>
      </c>
      <c r="B31" s="47" t="s">
        <v>301</v>
      </c>
      <c r="C31" s="44"/>
      <c r="D31" s="28" t="s">
        <v>49</v>
      </c>
      <c r="E31" s="28" t="n">
        <v>800</v>
      </c>
      <c r="F31" s="29"/>
      <c r="G31" s="29"/>
    </row>
    <row r="32" customFormat="false" ht="14.65" hidden="false" customHeight="false" outlineLevel="0" collapsed="false">
      <c r="A32" s="26" t="s">
        <v>52</v>
      </c>
      <c r="B32" s="27" t="s">
        <v>302</v>
      </c>
      <c r="C32" s="44"/>
      <c r="D32" s="28" t="s">
        <v>49</v>
      </c>
      <c r="E32" s="28" t="n">
        <f aca="false">E27</f>
        <v>1500</v>
      </c>
      <c r="F32" s="29"/>
      <c r="G32" s="29"/>
    </row>
    <row r="33" customFormat="false" ht="25.35" hidden="false" customHeight="false" outlineLevel="0" collapsed="false">
      <c r="A33" s="26" t="s">
        <v>54</v>
      </c>
      <c r="B33" s="27" t="s">
        <v>55</v>
      </c>
      <c r="C33" s="44"/>
      <c r="D33" s="28" t="s">
        <v>34</v>
      </c>
      <c r="E33" s="28" t="n">
        <f aca="false">E23</f>
        <v>5000</v>
      </c>
      <c r="F33" s="29"/>
      <c r="G33" s="29"/>
    </row>
    <row r="34" customFormat="false" ht="14.65" hidden="false" customHeight="false" outlineLevel="0" collapsed="false">
      <c r="A34" s="26" t="s">
        <v>56</v>
      </c>
      <c r="B34" s="1" t="s">
        <v>303</v>
      </c>
      <c r="C34" s="44"/>
      <c r="D34" s="28" t="s">
        <v>34</v>
      </c>
      <c r="E34" s="28" t="n">
        <f aca="false">E29</f>
        <v>400</v>
      </c>
      <c r="F34" s="29"/>
      <c r="G34" s="29"/>
    </row>
    <row r="35" customFormat="false" ht="14.65" hidden="false" customHeight="false" outlineLevel="0" collapsed="false">
      <c r="A35" s="26" t="s">
        <v>304</v>
      </c>
      <c r="B35" s="27" t="s">
        <v>305</v>
      </c>
      <c r="C35" s="44"/>
      <c r="D35" s="28" t="s">
        <v>34</v>
      </c>
      <c r="E35" s="28" t="n">
        <f aca="false">E23*0.25</f>
        <v>1250</v>
      </c>
      <c r="F35" s="29"/>
      <c r="G35" s="29"/>
    </row>
    <row r="36" customFormat="false" ht="14.65" hidden="false" customHeight="false" outlineLevel="0" collapsed="false">
      <c r="A36" s="26" t="s">
        <v>58</v>
      </c>
      <c r="B36" s="105" t="s">
        <v>59</v>
      </c>
      <c r="C36" s="44"/>
      <c r="D36" s="28" t="s">
        <v>49</v>
      </c>
      <c r="E36" s="28" t="n">
        <f aca="false">E29+E30</f>
        <v>1600</v>
      </c>
      <c r="F36" s="29"/>
      <c r="G36" s="29"/>
    </row>
    <row r="37" customFormat="false" ht="14.65" hidden="false" customHeight="false" outlineLevel="0" collapsed="false">
      <c r="A37" s="26" t="s">
        <v>306</v>
      </c>
      <c r="B37" s="46" t="s">
        <v>307</v>
      </c>
      <c r="C37" s="44"/>
      <c r="D37" s="28" t="s">
        <v>34</v>
      </c>
      <c r="E37" s="28" t="n">
        <f aca="false">E26</f>
        <v>5000</v>
      </c>
      <c r="F37" s="29"/>
      <c r="G37" s="29"/>
    </row>
    <row r="38" s="86" customFormat="true" ht="14.65" hidden="false" customHeight="false" outlineLevel="0" collapsed="false">
      <c r="A38" s="82" t="n">
        <v>10</v>
      </c>
      <c r="B38" s="83" t="s">
        <v>74</v>
      </c>
      <c r="C38" s="98" t="s">
        <v>25</v>
      </c>
      <c r="D38" s="85"/>
      <c r="E38" s="85"/>
      <c r="F38" s="85"/>
      <c r="G38" s="85"/>
      <c r="AJG38" s="0"/>
      <c r="AJH38" s="0"/>
      <c r="AJI38" s="0"/>
      <c r="AJJ38" s="0"/>
      <c r="AJK38" s="0"/>
      <c r="AJL38" s="0"/>
      <c r="AJM38" s="0"/>
      <c r="AJN38" s="0"/>
      <c r="AJO38" s="0"/>
      <c r="AJP38" s="0"/>
      <c r="AJQ38" s="0"/>
      <c r="AJR38" s="0"/>
      <c r="AJS38" s="0"/>
      <c r="AJT38" s="0"/>
      <c r="AJU38" s="0"/>
      <c r="AJV38" s="0"/>
      <c r="AJW38" s="0"/>
      <c r="AJX38" s="0"/>
      <c r="AJY38" s="0"/>
      <c r="AJZ38" s="0"/>
      <c r="AKA38" s="0"/>
      <c r="AKB38" s="0"/>
      <c r="AKC38" s="0"/>
      <c r="AKD38" s="0"/>
      <c r="AKE38" s="0"/>
      <c r="AKF38" s="0"/>
      <c r="AKG38" s="0"/>
      <c r="AKH38" s="0"/>
      <c r="AKI38" s="0"/>
      <c r="AKJ38" s="0"/>
      <c r="AKK38" s="0"/>
      <c r="AKL38" s="0"/>
      <c r="AKM38" s="0"/>
      <c r="AKN38" s="0"/>
      <c r="AKO38" s="0"/>
      <c r="AKP38" s="0"/>
      <c r="AKQ38" s="0"/>
      <c r="AKR38" s="0"/>
      <c r="AKS38" s="0"/>
      <c r="AKT38" s="0"/>
      <c r="AKU38" s="0"/>
      <c r="AKV38" s="0"/>
      <c r="AKW38" s="0"/>
      <c r="AKX38" s="0"/>
      <c r="AKY38" s="0"/>
      <c r="AKZ38" s="0"/>
      <c r="ALA38" s="0"/>
      <c r="ALB38" s="0"/>
      <c r="ALC38" s="0"/>
      <c r="ALD38" s="0"/>
      <c r="ALE38" s="0"/>
      <c r="ALF38" s="0"/>
      <c r="ALG38" s="0"/>
      <c r="ALH38" s="0"/>
      <c r="ALI38" s="0"/>
      <c r="ALJ38" s="0"/>
      <c r="ALK38" s="0"/>
      <c r="ALL38" s="0"/>
      <c r="ALM38" s="0"/>
      <c r="ALN38" s="0"/>
      <c r="ALO38" s="0"/>
      <c r="ALP38" s="0"/>
      <c r="ALQ38" s="0"/>
      <c r="ALR38" s="0"/>
      <c r="ALS38" s="0"/>
      <c r="ALT38" s="0"/>
      <c r="ALU38" s="0"/>
      <c r="ALV38" s="0"/>
      <c r="ALW38" s="0"/>
      <c r="ALX38" s="0"/>
      <c r="ALY38" s="0"/>
      <c r="ALZ38" s="0"/>
      <c r="AMA38" s="0"/>
      <c r="AMB38" s="0"/>
      <c r="AMC38" s="0"/>
      <c r="AMD38" s="0"/>
      <c r="AME38" s="0"/>
      <c r="AMF38" s="0"/>
      <c r="AMG38" s="0"/>
      <c r="AMH38" s="0"/>
      <c r="AMI38" s="0"/>
      <c r="AMJ38" s="0"/>
    </row>
    <row r="39" customFormat="false" ht="14.65" hidden="false" customHeight="false" outlineLevel="0" collapsed="false">
      <c r="A39" s="26" t="s">
        <v>190</v>
      </c>
      <c r="B39" s="27" t="s">
        <v>191</v>
      </c>
      <c r="C39" s="98"/>
      <c r="D39" s="28" t="s">
        <v>23</v>
      </c>
      <c r="E39" s="28" t="n">
        <v>4</v>
      </c>
      <c r="F39" s="29"/>
      <c r="G39" s="29"/>
    </row>
    <row r="40" s="86" customFormat="true" ht="14.65" hidden="false" customHeight="false" outlineLevel="0" collapsed="false">
      <c r="A40" s="82" t="n">
        <v>12</v>
      </c>
      <c r="B40" s="89" t="s">
        <v>97</v>
      </c>
      <c r="C40" s="98"/>
      <c r="D40" s="85"/>
      <c r="E40" s="85"/>
      <c r="F40" s="88"/>
      <c r="G40" s="88"/>
      <c r="AJG40" s="0"/>
      <c r="AJH40" s="0"/>
      <c r="AJI40" s="0"/>
      <c r="AJJ40" s="0"/>
      <c r="AJK40" s="0"/>
      <c r="AJL40" s="0"/>
      <c r="AJM40" s="0"/>
      <c r="AJN40" s="0"/>
      <c r="AJO40" s="0"/>
      <c r="AJP40" s="0"/>
      <c r="AJQ40" s="0"/>
      <c r="AJR40" s="0"/>
      <c r="AJS40" s="0"/>
      <c r="AJT40" s="0"/>
      <c r="AJU40" s="0"/>
      <c r="AJV40" s="0"/>
      <c r="AJW40" s="0"/>
      <c r="AJX40" s="0"/>
      <c r="AJY40" s="0"/>
      <c r="AJZ40" s="0"/>
      <c r="AKA40" s="0"/>
      <c r="AKB40" s="0"/>
      <c r="AKC40" s="0"/>
      <c r="AKD40" s="0"/>
      <c r="AKE40" s="0"/>
      <c r="AKF40" s="0"/>
      <c r="AKG40" s="0"/>
      <c r="AKH40" s="0"/>
      <c r="AKI40" s="0"/>
      <c r="AKJ40" s="0"/>
      <c r="AKK40" s="0"/>
      <c r="AKL40" s="0"/>
      <c r="AKM40" s="0"/>
      <c r="AKN40" s="0"/>
      <c r="AKO40" s="0"/>
      <c r="AKP40" s="0"/>
      <c r="AKQ40" s="0"/>
      <c r="AKR40" s="0"/>
      <c r="AKS40" s="0"/>
      <c r="AKT40" s="0"/>
      <c r="AKU40" s="0"/>
      <c r="AKV40" s="0"/>
      <c r="AKW40" s="0"/>
      <c r="AKX40" s="0"/>
      <c r="AKY40" s="0"/>
      <c r="AKZ40" s="0"/>
      <c r="ALA40" s="0"/>
      <c r="ALB40" s="0"/>
      <c r="ALC40" s="0"/>
      <c r="ALD40" s="0"/>
      <c r="ALE40" s="0"/>
      <c r="ALF40" s="0"/>
      <c r="ALG40" s="0"/>
      <c r="ALH40" s="0"/>
      <c r="ALI40" s="0"/>
      <c r="ALJ40" s="0"/>
      <c r="ALK40" s="0"/>
      <c r="ALL40" s="0"/>
      <c r="ALM40" s="0"/>
      <c r="ALN40" s="0"/>
      <c r="ALO40" s="0"/>
      <c r="ALP40" s="0"/>
      <c r="ALQ40" s="0"/>
      <c r="ALR40" s="0"/>
      <c r="ALS40" s="0"/>
      <c r="ALT40" s="0"/>
      <c r="ALU40" s="0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  <c r="AMH40" s="0"/>
      <c r="AMI40" s="0"/>
      <c r="AMJ40" s="0"/>
    </row>
    <row r="41" customFormat="false" ht="14.65" hidden="false" customHeight="false" outlineLevel="0" collapsed="false">
      <c r="A41" s="26" t="s">
        <v>200</v>
      </c>
      <c r="B41" s="90" t="s">
        <v>201</v>
      </c>
      <c r="C41" s="98"/>
      <c r="D41" s="39" t="s">
        <v>66</v>
      </c>
      <c r="E41" s="39" t="n">
        <v>150</v>
      </c>
      <c r="F41" s="40"/>
      <c r="G41" s="40"/>
    </row>
    <row r="42" customFormat="false" ht="14.65" hidden="false" customHeight="false" outlineLevel="0" collapsed="false">
      <c r="A42" s="26" t="s">
        <v>308</v>
      </c>
      <c r="B42" s="65" t="s">
        <v>309</v>
      </c>
      <c r="C42" s="98"/>
      <c r="D42" s="29" t="s">
        <v>34</v>
      </c>
      <c r="E42" s="28" t="n">
        <v>4</v>
      </c>
      <c r="F42" s="29"/>
      <c r="G42" s="29"/>
    </row>
    <row r="43" customFormat="false" ht="14.65" hidden="false" customHeight="false" outlineLevel="0" collapsed="false">
      <c r="A43" s="26" t="s">
        <v>310</v>
      </c>
      <c r="B43" s="100" t="s">
        <v>311</v>
      </c>
      <c r="C43" s="98"/>
      <c r="D43" s="29" t="s">
        <v>34</v>
      </c>
      <c r="E43" s="28" t="n">
        <v>4</v>
      </c>
      <c r="F43" s="29"/>
      <c r="G43" s="29"/>
    </row>
    <row r="44" customFormat="false" ht="14.9" hidden="false" customHeight="false" outlineLevel="0" collapsed="false">
      <c r="A44" s="26" t="s">
        <v>312</v>
      </c>
      <c r="B44" s="106" t="s">
        <v>313</v>
      </c>
      <c r="C44" s="98"/>
      <c r="D44" s="29" t="s">
        <v>23</v>
      </c>
      <c r="E44" s="28" t="n">
        <v>20</v>
      </c>
      <c r="F44" s="29"/>
    </row>
    <row r="45" s="25" customFormat="true" ht="14.65" hidden="false" customHeight="false" outlineLevel="0" collapsed="false">
      <c r="A45" s="30" t="n">
        <v>15</v>
      </c>
      <c r="B45" s="31" t="s">
        <v>116</v>
      </c>
      <c r="C45" s="67"/>
      <c r="D45" s="32"/>
      <c r="E45" s="32"/>
      <c r="F45" s="33"/>
      <c r="G45" s="33"/>
      <c r="AJG45" s="0"/>
      <c r="AJH45" s="0"/>
      <c r="AJI45" s="0"/>
      <c r="AJJ45" s="0"/>
      <c r="AJK45" s="0"/>
      <c r="AJL45" s="0"/>
      <c r="AJM45" s="0"/>
      <c r="AJN45" s="0"/>
      <c r="AJO45" s="0"/>
      <c r="AJP45" s="0"/>
      <c r="AJQ45" s="0"/>
      <c r="AJR45" s="0"/>
      <c r="AJS45" s="0"/>
      <c r="AJT45" s="0"/>
      <c r="AJU45" s="0"/>
      <c r="AJV45" s="0"/>
      <c r="AJW45" s="0"/>
      <c r="AJX45" s="0"/>
      <c r="AJY45" s="0"/>
      <c r="AJZ45" s="0"/>
      <c r="AKA45" s="0"/>
      <c r="AKB45" s="0"/>
      <c r="AKC45" s="0"/>
      <c r="AKD45" s="0"/>
      <c r="AKE45" s="0"/>
      <c r="AKF45" s="0"/>
      <c r="AKG45" s="0"/>
      <c r="AKH45" s="0"/>
      <c r="AKI45" s="0"/>
      <c r="AKJ45" s="0"/>
      <c r="AKK45" s="0"/>
      <c r="AKL45" s="0"/>
      <c r="AKM45" s="0"/>
      <c r="AKN45" s="0"/>
      <c r="AKO45" s="0"/>
      <c r="AKP45" s="0"/>
      <c r="AKQ45" s="0"/>
      <c r="AKR45" s="0"/>
      <c r="AKS45" s="0"/>
      <c r="AKT45" s="0"/>
      <c r="AKU45" s="0"/>
      <c r="AKV45" s="0"/>
      <c r="AKW45" s="0"/>
      <c r="AKX45" s="0"/>
      <c r="AKY45" s="0"/>
      <c r="AKZ45" s="0"/>
      <c r="ALA45" s="0"/>
      <c r="ALB45" s="0"/>
      <c r="ALC45" s="0"/>
      <c r="ALD45" s="0"/>
      <c r="ALE45" s="0"/>
      <c r="ALF45" s="0"/>
      <c r="ALG45" s="0"/>
      <c r="ALH45" s="0"/>
      <c r="ALI45" s="0"/>
      <c r="ALJ45" s="0"/>
      <c r="ALK45" s="0"/>
      <c r="ALL45" s="0"/>
      <c r="ALM45" s="0"/>
      <c r="ALN45" s="0"/>
      <c r="ALO45" s="0"/>
      <c r="ALP45" s="0"/>
      <c r="ALQ45" s="0"/>
      <c r="ALR45" s="0"/>
      <c r="ALS45" s="0"/>
      <c r="ALT45" s="0"/>
      <c r="ALU45" s="0"/>
      <c r="ALV45" s="0"/>
      <c r="ALW45" s="0"/>
      <c r="ALX45" s="0"/>
      <c r="ALY45" s="0"/>
      <c r="ALZ45" s="0"/>
      <c r="AMA45" s="0"/>
      <c r="AMB45" s="0"/>
      <c r="AMC45" s="0"/>
      <c r="AMD45" s="0"/>
      <c r="AME45" s="0"/>
      <c r="AMF45" s="0"/>
      <c r="AMG45" s="0"/>
      <c r="AMH45" s="0"/>
      <c r="AMI45" s="0"/>
      <c r="AMJ45" s="0"/>
    </row>
    <row r="46" customFormat="false" ht="14.65" hidden="false" customHeight="false" outlineLevel="0" collapsed="false">
      <c r="A46" s="26" t="s">
        <v>118</v>
      </c>
      <c r="B46" s="27" t="s">
        <v>119</v>
      </c>
      <c r="C46" s="67" t="s">
        <v>117</v>
      </c>
      <c r="D46" s="28" t="s">
        <v>66</v>
      </c>
      <c r="E46" s="28" t="n">
        <v>1500</v>
      </c>
      <c r="F46" s="29"/>
      <c r="G46" s="29"/>
    </row>
    <row r="47" customFormat="false" ht="14.65" hidden="false" customHeight="false" outlineLevel="0" collapsed="false">
      <c r="A47" s="26" t="s">
        <v>120</v>
      </c>
      <c r="B47" s="27" t="s">
        <v>121</v>
      </c>
      <c r="C47" s="67"/>
      <c r="D47" s="28" t="s">
        <v>66</v>
      </c>
      <c r="E47" s="28" t="n">
        <v>750</v>
      </c>
      <c r="F47" s="29"/>
      <c r="G47" s="29"/>
    </row>
    <row r="48" s="25" customFormat="true" ht="14.65" hidden="false" customHeight="false" outlineLevel="0" collapsed="false">
      <c r="A48" s="30" t="n">
        <v>16</v>
      </c>
      <c r="B48" s="31" t="s">
        <v>122</v>
      </c>
      <c r="C48" s="67"/>
      <c r="D48" s="32"/>
      <c r="E48" s="32"/>
      <c r="F48" s="33"/>
      <c r="G48" s="33"/>
      <c r="AJG48" s="0"/>
      <c r="AJH48" s="0"/>
      <c r="AJI48" s="0"/>
      <c r="AJJ48" s="0"/>
      <c r="AJK48" s="0"/>
      <c r="AJL48" s="0"/>
      <c r="AJM48" s="0"/>
      <c r="AJN48" s="0"/>
      <c r="AJO48" s="0"/>
      <c r="AJP48" s="0"/>
      <c r="AJQ48" s="0"/>
      <c r="AJR48" s="0"/>
      <c r="AJS48" s="0"/>
      <c r="AJT48" s="0"/>
      <c r="AJU48" s="0"/>
      <c r="AJV48" s="0"/>
      <c r="AJW48" s="0"/>
      <c r="AJX48" s="0"/>
      <c r="AJY48" s="0"/>
      <c r="AJZ48" s="0"/>
      <c r="AKA48" s="0"/>
      <c r="AKB48" s="0"/>
      <c r="AKC48" s="0"/>
      <c r="AKD48" s="0"/>
      <c r="AKE48" s="0"/>
      <c r="AKF48" s="0"/>
      <c r="AKG48" s="0"/>
      <c r="AKH48" s="0"/>
      <c r="AKI48" s="0"/>
      <c r="AKJ48" s="0"/>
      <c r="AKK48" s="0"/>
      <c r="AKL48" s="0"/>
      <c r="AKM48" s="0"/>
      <c r="AKN48" s="0"/>
      <c r="AKO48" s="0"/>
      <c r="AKP48" s="0"/>
      <c r="AKQ48" s="0"/>
      <c r="AKR48" s="0"/>
      <c r="AKS48" s="0"/>
      <c r="AKT48" s="0"/>
      <c r="AKU48" s="0"/>
      <c r="AKV48" s="0"/>
      <c r="AKW48" s="0"/>
      <c r="AKX48" s="0"/>
      <c r="AKY48" s="0"/>
      <c r="AKZ48" s="0"/>
      <c r="ALA48" s="0"/>
      <c r="ALB48" s="0"/>
      <c r="ALC48" s="0"/>
      <c r="ALD48" s="0"/>
      <c r="ALE48" s="0"/>
      <c r="ALF48" s="0"/>
      <c r="ALG48" s="0"/>
      <c r="ALH48" s="0"/>
      <c r="ALI48" s="0"/>
      <c r="ALJ48" s="0"/>
      <c r="ALK48" s="0"/>
      <c r="ALL48" s="0"/>
      <c r="ALM48" s="0"/>
      <c r="ALN48" s="0"/>
      <c r="ALO48" s="0"/>
      <c r="ALP48" s="0"/>
      <c r="ALQ48" s="0"/>
      <c r="ALR48" s="0"/>
      <c r="ALS48" s="0"/>
      <c r="ALT48" s="0"/>
      <c r="ALU48" s="0"/>
      <c r="ALV48" s="0"/>
      <c r="ALW48" s="0"/>
      <c r="ALX48" s="0"/>
      <c r="ALY48" s="0"/>
      <c r="ALZ48" s="0"/>
      <c r="AMA48" s="0"/>
      <c r="AMB48" s="0"/>
      <c r="AMC48" s="0"/>
      <c r="AMD48" s="0"/>
      <c r="AME48" s="0"/>
      <c r="AMF48" s="0"/>
      <c r="AMG48" s="0"/>
      <c r="AMH48" s="0"/>
      <c r="AMI48" s="0"/>
      <c r="AMJ48" s="0"/>
    </row>
    <row r="49" customFormat="false" ht="14.65" hidden="false" customHeight="false" outlineLevel="0" collapsed="false">
      <c r="A49" s="26" t="s">
        <v>270</v>
      </c>
      <c r="B49" s="27" t="s">
        <v>271</v>
      </c>
      <c r="C49" s="67"/>
      <c r="D49" s="28" t="s">
        <v>66</v>
      </c>
      <c r="E49" s="28" t="n">
        <v>850</v>
      </c>
      <c r="F49" s="29"/>
      <c r="G49" s="29"/>
    </row>
    <row r="50" customFormat="false" ht="14.65" hidden="false" customHeight="false" outlineLevel="0" collapsed="false">
      <c r="A50" s="26" t="s">
        <v>208</v>
      </c>
      <c r="B50" s="27" t="s">
        <v>314</v>
      </c>
      <c r="C50" s="67"/>
      <c r="D50" s="28" t="s">
        <v>66</v>
      </c>
      <c r="E50" s="28" t="n">
        <v>650</v>
      </c>
      <c r="F50" s="29"/>
      <c r="G50" s="29"/>
    </row>
    <row r="51" s="25" customFormat="true" ht="14.65" hidden="false" customHeight="false" outlineLevel="0" collapsed="false">
      <c r="A51" s="30" t="n">
        <v>17</v>
      </c>
      <c r="B51" s="31" t="s">
        <v>131</v>
      </c>
      <c r="C51" s="67"/>
      <c r="D51" s="32"/>
      <c r="E51" s="32"/>
      <c r="F51" s="33"/>
      <c r="G51" s="33"/>
      <c r="AJG51" s="0"/>
      <c r="AJH51" s="0"/>
      <c r="AJI51" s="0"/>
      <c r="AJJ51" s="0"/>
      <c r="AJK51" s="0"/>
      <c r="AJL51" s="0"/>
      <c r="AJM51" s="0"/>
      <c r="AJN51" s="0"/>
      <c r="AJO51" s="0"/>
      <c r="AJP51" s="0"/>
      <c r="AJQ51" s="0"/>
      <c r="AJR51" s="0"/>
      <c r="AJS51" s="0"/>
      <c r="AJT51" s="0"/>
      <c r="AJU51" s="0"/>
      <c r="AJV51" s="0"/>
      <c r="AJW51" s="0"/>
      <c r="AJX51" s="0"/>
      <c r="AJY51" s="0"/>
      <c r="AJZ51" s="0"/>
      <c r="AKA51" s="0"/>
      <c r="AKB51" s="0"/>
      <c r="AKC51" s="0"/>
      <c r="AKD51" s="0"/>
      <c r="AKE51" s="0"/>
      <c r="AKF51" s="0"/>
      <c r="AKG51" s="0"/>
      <c r="AKH51" s="0"/>
      <c r="AKI51" s="0"/>
      <c r="AKJ51" s="0"/>
      <c r="AKK51" s="0"/>
      <c r="AKL51" s="0"/>
      <c r="AKM51" s="0"/>
      <c r="AKN51" s="0"/>
      <c r="AKO51" s="0"/>
      <c r="AKP51" s="0"/>
      <c r="AKQ51" s="0"/>
      <c r="AKR51" s="0"/>
      <c r="AKS51" s="0"/>
      <c r="AKT51" s="0"/>
      <c r="AKU51" s="0"/>
      <c r="AKV51" s="0"/>
      <c r="AKW51" s="0"/>
      <c r="AKX51" s="0"/>
      <c r="AKY51" s="0"/>
      <c r="AKZ51" s="0"/>
      <c r="ALA51" s="0"/>
      <c r="ALB51" s="0"/>
      <c r="ALC51" s="0"/>
      <c r="ALD51" s="0"/>
      <c r="ALE51" s="0"/>
      <c r="ALF51" s="0"/>
      <c r="ALG51" s="0"/>
      <c r="ALH51" s="0"/>
      <c r="ALI51" s="0"/>
      <c r="ALJ51" s="0"/>
      <c r="ALK51" s="0"/>
      <c r="ALL51" s="0"/>
      <c r="ALM51" s="0"/>
      <c r="ALN51" s="0"/>
      <c r="ALO51" s="0"/>
      <c r="ALP51" s="0"/>
      <c r="ALQ51" s="0"/>
      <c r="ALR51" s="0"/>
      <c r="ALS51" s="0"/>
      <c r="ALT51" s="0"/>
      <c r="ALU51" s="0"/>
      <c r="ALV51" s="0"/>
      <c r="ALW51" s="0"/>
      <c r="ALX51" s="0"/>
      <c r="ALY51" s="0"/>
      <c r="ALZ51" s="0"/>
      <c r="AMA51" s="0"/>
      <c r="AMB51" s="0"/>
      <c r="AMC51" s="0"/>
      <c r="AMD51" s="0"/>
      <c r="AME51" s="0"/>
      <c r="AMF51" s="0"/>
      <c r="AMG51" s="0"/>
      <c r="AMH51" s="0"/>
      <c r="AMI51" s="0"/>
      <c r="AMJ51" s="0"/>
    </row>
    <row r="52" customFormat="false" ht="14.65" hidden="false" customHeight="false" outlineLevel="0" collapsed="false">
      <c r="A52" s="26" t="s">
        <v>315</v>
      </c>
      <c r="B52" s="27" t="s">
        <v>316</v>
      </c>
      <c r="C52" s="67"/>
      <c r="D52" s="28" t="s">
        <v>34</v>
      </c>
      <c r="E52" s="28" t="n">
        <v>250</v>
      </c>
      <c r="F52" s="29"/>
      <c r="G52" s="29"/>
    </row>
    <row r="53" customFormat="false" ht="14.65" hidden="false" customHeight="false" outlineLevel="0" collapsed="false">
      <c r="A53" s="26" t="s">
        <v>210</v>
      </c>
      <c r="B53" s="27" t="s">
        <v>211</v>
      </c>
      <c r="C53" s="67"/>
      <c r="D53" s="28" t="s">
        <v>34</v>
      </c>
      <c r="E53" s="28" t="n">
        <v>50</v>
      </c>
      <c r="F53" s="29"/>
      <c r="G53" s="29"/>
    </row>
    <row r="54" customFormat="false" ht="14.65" hidden="false" customHeight="false" outlineLevel="0" collapsed="false">
      <c r="A54" s="26" t="s">
        <v>317</v>
      </c>
      <c r="B54" s="107" t="s">
        <v>318</v>
      </c>
      <c r="C54" s="67"/>
      <c r="D54" s="28" t="s">
        <v>34</v>
      </c>
      <c r="E54" s="28" t="n">
        <v>100</v>
      </c>
      <c r="F54" s="29"/>
      <c r="G54" s="29"/>
    </row>
    <row r="55" customFormat="false" ht="14.65" hidden="false" customHeight="false" outlineLevel="0" collapsed="false">
      <c r="A55" s="26" t="s">
        <v>136</v>
      </c>
      <c r="B55" s="27" t="s">
        <v>137</v>
      </c>
      <c r="C55" s="67"/>
      <c r="D55" s="28" t="s">
        <v>66</v>
      </c>
      <c r="E55" s="28" t="n">
        <f aca="false">(250+20+800)*2</f>
        <v>2140</v>
      </c>
      <c r="F55" s="29"/>
      <c r="G55" s="29"/>
    </row>
    <row r="56" s="25" customFormat="true" ht="14.65" hidden="false" customHeight="false" outlineLevel="0" collapsed="false">
      <c r="A56" s="30" t="n">
        <v>30</v>
      </c>
      <c r="B56" s="30" t="s">
        <v>285</v>
      </c>
      <c r="C56" s="30"/>
      <c r="D56" s="30"/>
      <c r="E56" s="30"/>
      <c r="F56" s="30"/>
      <c r="G56" s="30"/>
      <c r="AJG56" s="0"/>
      <c r="AJH56" s="0"/>
      <c r="AJI56" s="0"/>
      <c r="AJJ56" s="0"/>
      <c r="AJK56" s="0"/>
      <c r="AJL56" s="0"/>
      <c r="AJM56" s="0"/>
      <c r="AJN56" s="0"/>
      <c r="AJO56" s="0"/>
      <c r="AJP56" s="0"/>
      <c r="AJQ56" s="0"/>
      <c r="AJR56" s="0"/>
      <c r="AJS56" s="0"/>
      <c r="AJT56" s="0"/>
      <c r="AJU56" s="0"/>
      <c r="AJV56" s="0"/>
      <c r="AJW56" s="0"/>
      <c r="AJX56" s="0"/>
      <c r="AJY56" s="0"/>
      <c r="AJZ56" s="0"/>
      <c r="AKA56" s="0"/>
      <c r="AKB56" s="0"/>
      <c r="AKC56" s="0"/>
      <c r="AKD56" s="0"/>
      <c r="AKE56" s="0"/>
      <c r="AKF56" s="0"/>
      <c r="AKG56" s="0"/>
      <c r="AKH56" s="0"/>
      <c r="AKI56" s="0"/>
      <c r="AKJ56" s="0"/>
      <c r="AKK56" s="0"/>
      <c r="AKL56" s="0"/>
      <c r="AKM56" s="0"/>
      <c r="AKN56" s="0"/>
      <c r="AKO56" s="0"/>
      <c r="AKP56" s="0"/>
      <c r="AKQ56" s="0"/>
      <c r="AKR56" s="0"/>
      <c r="AKS56" s="0"/>
      <c r="AKT56" s="0"/>
      <c r="AKU56" s="0"/>
      <c r="AKV56" s="0"/>
      <c r="AKW56" s="0"/>
      <c r="AKX56" s="0"/>
      <c r="AKY56" s="0"/>
      <c r="AKZ56" s="0"/>
      <c r="ALA56" s="0"/>
      <c r="ALB56" s="0"/>
      <c r="ALC56" s="0"/>
      <c r="ALD56" s="0"/>
      <c r="ALE56" s="0"/>
      <c r="ALF56" s="0"/>
      <c r="ALG56" s="0"/>
      <c r="ALH56" s="0"/>
      <c r="ALI56" s="0"/>
      <c r="ALJ56" s="0"/>
      <c r="ALK56" s="0"/>
      <c r="ALL56" s="0"/>
      <c r="ALM56" s="0"/>
      <c r="ALN56" s="0"/>
      <c r="ALO56" s="0"/>
      <c r="ALP56" s="0"/>
      <c r="ALQ56" s="0"/>
      <c r="ALR56" s="0"/>
      <c r="ALS56" s="0"/>
      <c r="ALT56" s="0"/>
      <c r="ALU56" s="0"/>
      <c r="ALV56" s="0"/>
      <c r="ALW56" s="0"/>
      <c r="ALX56" s="0"/>
      <c r="ALY56" s="0"/>
      <c r="ALZ56" s="0"/>
      <c r="AMA56" s="0"/>
      <c r="AMB56" s="0"/>
      <c r="AMC56" s="0"/>
      <c r="AMD56" s="0"/>
      <c r="AME56" s="0"/>
      <c r="AMF56" s="0"/>
      <c r="AMG56" s="0"/>
      <c r="AMH56" s="0"/>
      <c r="AMI56" s="0"/>
      <c r="AMJ56" s="0"/>
    </row>
    <row r="57" customFormat="false" ht="25.35" hidden="false" customHeight="false" outlineLevel="0" collapsed="false">
      <c r="A57" s="26" t="s">
        <v>214</v>
      </c>
      <c r="B57" s="27" t="s">
        <v>215</v>
      </c>
      <c r="C57" s="35" t="s">
        <v>319</v>
      </c>
      <c r="D57" s="28" t="s">
        <v>216</v>
      </c>
      <c r="E57" s="28" t="n">
        <v>30</v>
      </c>
      <c r="F57" s="29"/>
      <c r="G57" s="29"/>
    </row>
    <row r="58" customFormat="false" ht="14.65" hidden="false" customHeight="false" outlineLevel="0" collapsed="false">
      <c r="A58" s="26" t="s">
        <v>217</v>
      </c>
      <c r="B58" s="27" t="s">
        <v>218</v>
      </c>
      <c r="C58" s="35"/>
      <c r="D58" s="28" t="s">
        <v>34</v>
      </c>
      <c r="E58" s="28" t="n">
        <f aca="false">E23+E27</f>
        <v>6500</v>
      </c>
      <c r="F58" s="29"/>
      <c r="G58" s="29"/>
    </row>
    <row r="59" customFormat="false" ht="14.65" hidden="false" customHeight="false" outlineLevel="0" collapsed="false">
      <c r="A59" s="26" t="s">
        <v>219</v>
      </c>
      <c r="B59" s="27" t="s">
        <v>220</v>
      </c>
      <c r="C59" s="108" t="s">
        <v>115</v>
      </c>
      <c r="D59" s="28" t="s">
        <v>49</v>
      </c>
      <c r="E59" s="28" t="n">
        <f aca="false">E29+E30+E31</f>
        <v>2400</v>
      </c>
      <c r="F59" s="29"/>
      <c r="G59" s="29"/>
    </row>
    <row r="60" customFormat="false" ht="14.65" hidden="false" customHeight="false" outlineLevel="0" collapsed="false">
      <c r="A60" s="26" t="s">
        <v>221</v>
      </c>
      <c r="B60" s="27" t="s">
        <v>222</v>
      </c>
      <c r="C60" s="67" t="s">
        <v>117</v>
      </c>
      <c r="D60" s="28" t="s">
        <v>223</v>
      </c>
      <c r="E60" s="28" t="n">
        <v>16</v>
      </c>
      <c r="F60" s="29"/>
      <c r="G60" s="29"/>
    </row>
    <row r="61" customFormat="false" ht="12.8" hidden="false" customHeight="false" outlineLevel="0" collapsed="false">
      <c r="A61" s="15"/>
      <c r="B61" s="15"/>
      <c r="C61" s="15"/>
      <c r="D61" s="77"/>
      <c r="E61" s="15"/>
      <c r="F61" s="78"/>
      <c r="G61" s="15"/>
    </row>
    <row r="62" customFormat="false" ht="12.8" hidden="false" customHeight="false" outlineLevel="0" collapsed="false">
      <c r="A62" s="15"/>
      <c r="B62" s="15"/>
      <c r="C62" s="15"/>
      <c r="D62" s="77"/>
      <c r="E62" s="3"/>
      <c r="F62" s="79" t="s">
        <v>169</v>
      </c>
      <c r="G62" s="79"/>
    </row>
    <row r="63" customFormat="false" ht="12.8" hidden="false" customHeight="false" outlineLevel="0" collapsed="false">
      <c r="A63" s="3"/>
      <c r="B63" s="15"/>
      <c r="C63" s="3"/>
      <c r="D63" s="10"/>
      <c r="E63" s="3"/>
      <c r="F63" s="79" t="s">
        <v>170</v>
      </c>
      <c r="G63" s="79"/>
    </row>
    <row r="64" customFormat="false" ht="12.8" hidden="false" customHeight="false" outlineLevel="0" collapsed="false">
      <c r="A64" s="3"/>
      <c r="B64" s="15"/>
      <c r="C64" s="3"/>
      <c r="D64" s="10"/>
      <c r="E64" s="3"/>
      <c r="F64" s="79" t="s">
        <v>171</v>
      </c>
      <c r="G64" s="79"/>
    </row>
    <row r="65" customFormat="false" ht="12.8" hidden="false" customHeight="false" outlineLevel="0" collapsed="false">
      <c r="A65" s="3"/>
      <c r="B65" s="15"/>
      <c r="C65" s="3"/>
      <c r="D65" s="10"/>
      <c r="E65" s="3"/>
      <c r="F65" s="3"/>
      <c r="G65" s="3"/>
    </row>
    <row r="66" customFormat="false" ht="13.8" hidden="false" customHeight="false" outlineLevel="0" collapsed="false">
      <c r="A66" s="3"/>
      <c r="B66" s="15"/>
      <c r="C66" s="3"/>
      <c r="D66" s="10"/>
      <c r="E66" s="3"/>
      <c r="F66" s="80"/>
      <c r="G66" s="81"/>
    </row>
    <row r="67" customFormat="false" ht="13.8" hidden="false" customHeight="false" outlineLevel="0" collapsed="false">
      <c r="A67" s="3"/>
      <c r="B67" s="15"/>
      <c r="C67" s="3"/>
      <c r="D67" s="10"/>
      <c r="E67" s="3"/>
      <c r="F67" s="15"/>
      <c r="G67" s="81"/>
    </row>
  </sheetData>
  <mergeCells count="6">
    <mergeCell ref="C10:C18"/>
    <mergeCell ref="C19:C27"/>
    <mergeCell ref="C28:C37"/>
    <mergeCell ref="C38:C44"/>
    <mergeCell ref="C46:C55"/>
    <mergeCell ref="C57:C58"/>
  </mergeCells>
  <dataValidations count="2">
    <dataValidation allowBlank="true" errorStyle="stop" operator="equal" prompt="F.&#10;m²&#10;T.&#10;m3&#10;u.&#10;J." promptTitle="Unité" showDropDown="false" showErrorMessage="false" showInputMessage="false" sqref="D1:D2 D8 D61:D62" type="list">
      <formula1>"F.,m²,T.,m3,U.,J.,dm/m,t-km,m."</formula1>
      <formula2>0</formula2>
    </dataValidation>
    <dataValidation allowBlank="true" errorStyle="stop" operator="equal" prompt="F.&#10;m²&#10;T.&#10;m3&#10;u.&#10;J." promptTitle="Unité" showDropDown="false" showErrorMessage="false" showInputMessage="false" sqref="E1:E2 E8" type="list">
      <formula1>"F.,m²,T.,m3,U.,J.,dm/m,t-km,ml."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&amp;CDE avec tous les prix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2025-12-15T11:29:29Z</dcterms:created>
  <dc:creator/>
  <dc:description/>
  <dc:language>fr-FR</dc:language>
  <cp:lastModifiedBy/>
  <dcterms:modified xsi:type="dcterms:W3CDTF">2025-12-24T15:55:44Z</dcterms:modified>
  <cp:revision>6</cp:revision>
  <dc:subject/>
  <dc:title/>
</cp:coreProperties>
</file>